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75" activeTab="14"/>
  </bookViews>
  <sheets>
    <sheet name="งบ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แนบ14" sheetId="13" state="hidden" r:id="rId13"/>
    <sheet name="14.1" sheetId="14" state="hidden" r:id="rId14"/>
    <sheet name="งบแสดงฯรายรับ" sheetId="15" r:id="rId15"/>
    <sheet name="งบแสดงรายรับสะสม" sheetId="16" r:id="rId16"/>
  </sheets>
  <definedNames>
    <definedName name="_xlnm.Print_Area" localSheetId="10">'11'!$A$3:$J$30</definedName>
    <definedName name="_xlnm.Print_Area" localSheetId="6">'7'!$B$3:$K$26</definedName>
    <definedName name="_xlnm.Print_Area" localSheetId="8">'9'!$A$1:$G$22</definedName>
    <definedName name="_xlnm.Print_Area" localSheetId="0">'งบ'!$B$1:$O$59</definedName>
    <definedName name="_xlnm.Print_Area" localSheetId="15">'งบแสดงรายรับสะสม'!$A$1:$X$41</definedName>
    <definedName name="_xlnm.Print_Area" localSheetId="12">'แนบ14'!$A$1:$W$32</definedName>
    <definedName name="_xlnm.Print_Titles" localSheetId="9">'10'!$1:$8</definedName>
    <definedName name="_xlnm.Print_Titles" localSheetId="10">'11'!$2:$8</definedName>
    <definedName name="_xlnm.Print_Titles" localSheetId="11">'12'!$1:$10</definedName>
    <definedName name="_xlnm.Print_Titles" localSheetId="1">'2'!$1:$12</definedName>
    <definedName name="_xlnm.Print_Titles" localSheetId="2">'3'!$1:$8</definedName>
    <definedName name="_xlnm.Print_Titles" localSheetId="3">'4'!$1:$8</definedName>
    <definedName name="_xlnm.Print_Titles" localSheetId="4">'5'!$1:$8</definedName>
    <definedName name="_xlnm.Print_Titles" localSheetId="6">'7'!$1:$10</definedName>
    <definedName name="_xlnm.Print_Titles" localSheetId="0">'งบ'!$1:$8</definedName>
    <definedName name="_xlnm.Print_Titles" localSheetId="14">'งบแสดงฯรายรับ'!$1:$8</definedName>
    <definedName name="_xlnm.Print_Titles" localSheetId="12">'แนบ14'!$2:$8</definedName>
  </definedNames>
  <calcPr fullCalcOnLoad="1"/>
</workbook>
</file>

<file path=xl/sharedStrings.xml><?xml version="1.0" encoding="utf-8"?>
<sst xmlns="http://schemas.openxmlformats.org/spreadsheetml/2006/main" count="763" uniqueCount="312">
  <si>
    <t>วันที่พิมพ์ : 16/2/2564  13:48:42</t>
  </si>
  <si>
    <t>หน้า : 1/1</t>
  </si>
  <si>
    <t>งบแสดงฐานะการเงิน</t>
  </si>
  <si>
    <t>ณ วันที่ 30 กันยายน 2563</t>
  </si>
  <si>
    <t>หมายเหตุ</t>
  </si>
  <si>
    <t>ปี 2563</t>
  </si>
  <si>
    <t>ปี 2562</t>
  </si>
  <si>
    <t>สินทรัพย์ตามงบสินทรัพย์</t>
  </si>
  <si>
    <t>สินทรัพย์</t>
  </si>
  <si>
    <t>สินทรัพย์หมุนเวียน</t>
  </si>
  <si>
    <t>      เงินสดและเงินฝากธนาคาร</t>
  </si>
  <si>
    <t>      เงินฝากกระทรวงการคลัง</t>
  </si>
  <si>
    <t>      เงินฝากกองทุน</t>
  </si>
  <si>
    <t>      รวมสินทรัพย์หมุนเวียน</t>
  </si>
  <si>
    <t>สินทรัพย์ไม่หมุนเวียน</t>
  </si>
  <si>
    <t>      ทรัพย์สินเกิดจากเงินกู้</t>
  </si>
  <si>
    <t>      รวมสินทรัพย์ไม่หมุนเวียน</t>
  </si>
  <si>
    <t>รวมสินทรัพย์</t>
  </si>
  <si>
    <t>ทุนสินทรัพย์</t>
  </si>
  <si>
    <t>หนี้สิน</t>
  </si>
  <si>
    <t>หนี้สินหมุนเวียน</t>
  </si>
  <si>
    <t>      รายจ่ายค้างจ่าย</t>
  </si>
  <si>
    <t>      รายจ่ายผัดส่งใบสำคัญ</t>
  </si>
  <si>
    <t>      เงินรับฝาก</t>
  </si>
  <si>
    <t>      รวมหนี้สินหมุนเวียน</t>
  </si>
  <si>
    <t>หนี้สินไม่หมุนเวียน</t>
  </si>
  <si>
    <t>      เจ้าหนี้เงินกู้</t>
  </si>
  <si>
    <t>      รวมหนี้สินไม่หมุนเวียน</t>
  </si>
  <si>
    <t>รวมหนี้สิน</t>
  </si>
  <si>
    <t>เงินสะสม</t>
  </si>
  <si>
    <t>เงินทุนสำรองเงินสะสม</t>
  </si>
  <si>
    <t>รวมเงินสะสม</t>
  </si>
  <si>
    <t>รวมหนี้สินและเงินสะสม</t>
  </si>
  <si>
    <t>      ลูกหนี้เงินยืม</t>
  </si>
  <si>
    <t>วันที่พิมพ์ : 16/2/2564  13:54:19</t>
  </si>
  <si>
    <t>เทศบาลตำบลโนนสะอาด</t>
  </si>
  <si>
    <t>หมายเหตุประกอบงบแสดงฐานะการเงิน</t>
  </si>
  <si>
    <t>สำหรับปี สิ้นสุดวันที่ 30 กันยายน 2563</t>
  </si>
  <si>
    <t>หมายเหตุ 2 งบทรัพย์สิน</t>
  </si>
  <si>
    <t>ประเภทสินทรัพย์</t>
  </si>
  <si>
    <t>ราคาสินทรัพย์</t>
  </si>
  <si>
    <t>อาคาร</t>
  </si>
  <si>
    <t>อาคารสำนักงาน</t>
  </si>
  <si>
    <t>รวม</t>
  </si>
  <si>
    <t>แหล่งที่มาของสินทรัพย์ทั้งหมด</t>
  </si>
  <si>
    <t>อาคารเพื่อประโยชน์อื่น</t>
  </si>
  <si>
    <t>ชื่อ</t>
  </si>
  <si>
    <t>จำนวนเงิน</t>
  </si>
  <si>
    <t>สิ่งปลูกสร้าง</t>
  </si>
  <si>
    <t>รายได้</t>
  </si>
  <si>
    <t>ครุภัณฑ์</t>
  </si>
  <si>
    <t>ครุภัณฑ์สำนักงาน</t>
  </si>
  <si>
    <t>ครุภัณฑ์ยานพาหนะและขนส่ง</t>
  </si>
  <si>
    <t>เงินที่มีผู้อุทิศให้</t>
  </si>
  <si>
    <t>ครุภัณฑ์คอมพิวเตอร์</t>
  </si>
  <si>
    <t>ครุภัณฑ์งานบ้านงานครัว</t>
  </si>
  <si>
    <t>ครุภัณฑ์การศึกษา</t>
  </si>
  <si>
    <t>ครุภัณฑ์โฆษณาและเผยแพร่</t>
  </si>
  <si>
    <t>ครุภัณฑ์การเกษตร</t>
  </si>
  <si>
    <t>ครุภัณฑ์อื่น</t>
  </si>
  <si>
    <t>วันที่พิมพ์ : 16/2/2564  14:02:01</t>
  </si>
  <si>
    <t>หมายเหตุ 3 เงินสดและเงินฝากธนาคาร</t>
  </si>
  <si>
    <t>วันที่พิมพ์ : 16/2/2564  14:03:07</t>
  </si>
  <si>
    <t>หมายเหตุ 4</t>
  </si>
  <si>
    <t>เงินฝากกระทรวงการคลัง</t>
  </si>
  <si>
    <t>วันที่พิมพ์ : 16/2/2564  14:03:52</t>
  </si>
  <si>
    <t>หมายเหตุ 5</t>
  </si>
  <si>
    <t>เงินฝากกองทุน</t>
  </si>
  <si>
    <t>เงินฝากเงินทุนส่งเสริมกิจการเทศบาล</t>
  </si>
  <si>
    <t xml:space="preserve">             เงินฝากธนาคาร</t>
  </si>
  <si>
    <t>วันที่พิมพ์ : 16/2/2564  14:07:38</t>
  </si>
  <si>
    <t>ประเภทลูกหนี้</t>
  </si>
  <si>
    <t>ประจำปี</t>
  </si>
  <si>
    <t>จำนวนราย</t>
  </si>
  <si>
    <t>ลูกหนี้ภาษีบำรุงท้องที่</t>
  </si>
  <si>
    <t>รวมทั้งสิ้น</t>
  </si>
  <si>
    <t>ชื่อ - สกุล ผู้ยืม</t>
  </si>
  <si>
    <t>แหล่งเงิน</t>
  </si>
  <si>
    <t>รายการ</t>
  </si>
  <si>
    <t>แผนงาน</t>
  </si>
  <si>
    <t>งาน</t>
  </si>
  <si>
    <t>หมวด</t>
  </si>
  <si>
    <t>ประเภท</t>
  </si>
  <si>
    <t>โครงการ</t>
  </si>
  <si>
    <t>เงินงบประมาณ</t>
  </si>
  <si>
    <t>แผนงานเคหะและชุมชน</t>
  </si>
  <si>
    <t>ค่าที่ดินและสิ่งก่อสร้าง</t>
  </si>
  <si>
    <t>ค่าก่อสร้างสิ่งสาธารณูปโภค</t>
  </si>
  <si>
    <t>แผนงานบริหารงานทั่วไป</t>
  </si>
  <si>
    <t>งานบริหารทั่วไป</t>
  </si>
  <si>
    <t>ค่าครุภัณฑ์</t>
  </si>
  <si>
    <t>ค่าตอบแทน</t>
  </si>
  <si>
    <t>รายจ่ายอื่น</t>
  </si>
  <si>
    <t>แผนงานการศึกษา</t>
  </si>
  <si>
    <t>ค่าวัสดุ</t>
  </si>
  <si>
    <t>ค่าอาหารเสริม (นม)</t>
  </si>
  <si>
    <t>แผนงานอุตสาหกรรมและการโยธา</t>
  </si>
  <si>
    <t>เงินอุดหนุนระบุวัตถุประสงค์/เฉพาะกิจ</t>
  </si>
  <si>
    <t>ที่ดินและสิ่งก่อสร้าง</t>
  </si>
  <si>
    <t>ค่าสาธารณูปโภค</t>
  </si>
  <si>
    <t>การโยธา</t>
  </si>
  <si>
    <t>หมายเหตุประกอบงบแสดงฐานะการเงินเป็นส่วนหนึ่งของงบการเงินนี้</t>
  </si>
  <si>
    <t>-</t>
  </si>
  <si>
    <t>ค่าใช้สอย</t>
  </si>
  <si>
    <t>วันที่พิมพ์ : 16/2/2564  14:10:45</t>
  </si>
  <si>
    <t>เงินรับฝาก</t>
  </si>
  <si>
    <t>เงินรับฝากภาษีหัก ณ ที่จ่าย</t>
  </si>
  <si>
    <t>เงินรับฝากค่าใช้จ่ายในการจัดเก็บภาษีบำรุงท้องที่ 5%</t>
  </si>
  <si>
    <t>เงินรับฝากประกันสัญญา</t>
  </si>
  <si>
    <t>เงินรับฝากอื่น ๆ</t>
  </si>
  <si>
    <t>วันที่พิมพ์ : 16/2/2564  14:12:52</t>
  </si>
  <si>
    <t>ชื่อเจ้าหนี้</t>
  </si>
  <si>
    <t>โครงการที่ขอกู้</t>
  </si>
  <si>
    <t>จำนวนเงินที่ขอกู้</t>
  </si>
  <si>
    <t>สัญญากู้เงิน</t>
  </si>
  <si>
    <t>เงินต้นค้างชำระ</t>
  </si>
  <si>
    <t>ปีสิ้นสุดสัญญา</t>
  </si>
  <si>
    <t>เลขที่</t>
  </si>
  <si>
    <t>ลงวันที่</t>
  </si>
  <si>
    <t>เงินกู้</t>
  </si>
  <si>
    <t>งบแสดงผลการดำเนินงานจ่ายจากเงินรายรับ</t>
  </si>
  <si>
    <t>ตั้งแต่วันที่ 1 ตุลาคม 2562 ถึงวันที่ 30 กันยายน 2563</t>
  </si>
  <si>
    <t>รายการ/หมวด</t>
  </si>
  <si>
    <t>ประมาณการ</t>
  </si>
  <si>
    <t>รวมจ่ายจาก
เงินงบประมาณ</t>
  </si>
  <si>
    <t>รวมจ่ายจาก
เงินอุดหนุนระบุวัตถุประสงค์/เฉพาะกิจ</t>
  </si>
  <si>
    <t>ปรับปรุงโดย
ใบผ่าน</t>
  </si>
  <si>
    <t>รายจ่าย</t>
  </si>
  <si>
    <t>งบกลาง</t>
  </si>
  <si>
    <t>เงินเดือน (ฝ่ายการเมือง)</t>
  </si>
  <si>
    <t>เงินเดือน (ฝ่ายประจำ)</t>
  </si>
  <si>
    <t>เงินอุดหนุน</t>
  </si>
  <si>
    <t>รวมจ่าย</t>
  </si>
  <si>
    <t>รายรับ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</si>
  <si>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</si>
  <si>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</si>
  <si>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</si>
  <si>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รายได้เบ็ดเตล็ด</t>
  </si>
  <si>
    <t>ภาษีจัดสรร</t>
  </si>
  <si>
    <t>เงินอุดหนุนทั่วไป</t>
  </si>
  <si>
    <t>รวมรับ</t>
  </si>
  <si>
    <t>รายรับสูงกว่าหรือต่ำกว่ารายจ่าย</t>
  </si>
  <si>
    <t>แผนงานการรักษาความสงบภายใน</t>
  </si>
  <si>
    <t>แผนงานสาธารณสุข</t>
  </si>
  <si>
    <t>แผนงานสังคมสงเคราะห์</t>
  </si>
  <si>
    <t>แผนงานสร้างความเข้มแข็งของชุมชน</t>
  </si>
  <si>
    <t>แผนงานการศาสนาวัฒนธรรมและนันทนาการ</t>
  </si>
  <si>
    <t>แผนงานการเกษตร</t>
  </si>
  <si>
    <t>แผนงานงบกลาง</t>
  </si>
  <si>
    <t>วันที่พิมพ์ : 16/2/2564  14:13:55</t>
  </si>
  <si>
    <t xml:space="preserve">เงินสะสม 1 ตุลาคม </t>
  </si>
  <si>
    <t>รายรับจริงสูงกว่ารายจ่ายจริง</t>
  </si>
  <si>
    <t>หัก</t>
  </si>
  <si>
    <t>บวก</t>
  </si>
  <si>
    <t>จ่ายขาดเงินสะสม</t>
  </si>
  <si>
    <t>เงินฝาก ก.ส.อ. หรือ ก.ส.ท.</t>
  </si>
  <si>
    <t>ลูกหนี้ค่าภาษี</t>
  </si>
  <si>
    <t>เงินสะสมที่สามารถนำไปใช้ได้</t>
  </si>
  <si>
    <t>ทั้งนี้ได้รับการอนุมัติให้จ่ายเงินสะสมที่อยู่ระหว่างดำเนินการจำนวน</t>
  </si>
  <si>
    <t>1</t>
  </si>
  <si>
    <t>2</t>
  </si>
  <si>
    <t>ก่อหนี้ผูกพัน</t>
  </si>
  <si>
    <t>เบิกจ่ายแล้ว</t>
  </si>
  <si>
    <t>คงเหลือ</t>
  </si>
  <si>
    <t>ยังไม่ได้ก่อหนี้</t>
  </si>
  <si>
    <t>ที่ได้รับอนุมัติ</t>
  </si>
  <si>
    <t>เทศบาลตำบลตำบลนาด่าน  อำเภอสุวรรณคูหา  จังหวัดหนองบัวลำภู</t>
  </si>
  <si>
    <t>      ลูกหนี้เงินทุนเศรษฐกิจชุมชน</t>
  </si>
  <si>
    <t xml:space="preserve">     ลูกหนี้ค่าภาษี</t>
  </si>
  <si>
    <t xml:space="preserve"> -</t>
  </si>
  <si>
    <t>เทศบาลตำบลนาด่าน</t>
  </si>
  <si>
    <t>ส่วนปรับปรุงอาคาร</t>
  </si>
  <si>
    <t>ครภัณฑ์ไฟฟ้าและวิทยุ</t>
  </si>
  <si>
    <t>รับโอน</t>
  </si>
  <si>
    <t>เงินภาษีมูลค่าเพิ่มตาม พ.ร.บ. งวดที่ 9/2562</t>
  </si>
  <si>
    <t>สำหรับปี สิ้นสุดวันที่  30  กันยายน  2563</t>
  </si>
  <si>
    <t>หมายเหตุ 6 ลูกหนี้ค่าภาษี</t>
  </si>
  <si>
    <t>ลูกหนี้ภาษีโรงเรือนและที่ดิน</t>
  </si>
  <si>
    <t>ลูกหนี้ภาษีป้าย</t>
  </si>
  <si>
    <t>นายบรรจง  ศิริบุตร</t>
  </si>
  <si>
    <t>นายบุญเลิศ  พิมคีรี</t>
  </si>
  <si>
    <t>นายพุทธ  ทิจันทุง</t>
  </si>
  <si>
    <t>นายวิเชียร  แดงนา</t>
  </si>
  <si>
    <t>กลุ่มเลี้ยงสุกรแม่พันธุ์ หมู่ที่ 2</t>
  </si>
  <si>
    <t>กลุ่มเลี้ยงวัว หมู่ที่ 6</t>
  </si>
  <si>
    <t>กลุ่มเลี้ยงวัว หมู่ที่ 8</t>
  </si>
  <si>
    <t>กลุ่มเลี้ยงปลาดุก หมู่ที่ 9</t>
  </si>
  <si>
    <t>สำหรับปี สิ้นสุดวันที่  30  กันยายน 2563</t>
  </si>
  <si>
    <t>หมายเหตุ 9  รายจ่ายค้างจ่าย</t>
  </si>
  <si>
    <t>ค่าจัดซื้อซุ้มเฉลิมพระเกียรติ ขนาดความ</t>
  </si>
  <si>
    <t>กว้าง 9 เมตร สูง 6 เมตร</t>
  </si>
  <si>
    <t>แผนงานการรักษาความ</t>
  </si>
  <si>
    <t>สงบภายใน</t>
  </si>
  <si>
    <t>งานป้องกันภัยฝ่าย</t>
  </si>
  <si>
    <t>พลเรือนและระงับ</t>
  </si>
  <si>
    <t>อัคคีภัย</t>
  </si>
  <si>
    <t>ครุภัณฑ์ยานพาหนะและ</t>
  </si>
  <si>
    <t>ขนส่ง</t>
  </si>
  <si>
    <t>รถบรรทุกน้ำ</t>
  </si>
  <si>
    <t>แผนงานอุตสาหกรรมและ</t>
  </si>
  <si>
    <t>เกี่ยวกับอุตสาหกรรม</t>
  </si>
  <si>
    <t>และการโยธา</t>
  </si>
  <si>
    <t>ค่าที่ดินและสิ่ง</t>
  </si>
  <si>
    <t>ก่อสร้าง</t>
  </si>
  <si>
    <t>ค่าบำรุงรักษาและปรับปรุง</t>
  </si>
  <si>
    <t>โครงการปรับปรุงต่อเติมอาคารสำนักงาน</t>
  </si>
  <si>
    <t>ขนาดพื้นที่ใช้สอยไม่น้อยกว่า 60 ตาราง</t>
  </si>
  <si>
    <t>เมตร</t>
  </si>
  <si>
    <t>งานระดับก่อนวัยเรียน</t>
  </si>
  <si>
    <t>และประถมศึกษา</t>
  </si>
  <si>
    <t>หมายเหตุ 10</t>
  </si>
  <si>
    <t>เงินรับฝากเงินรอคืนจังหวัด</t>
  </si>
  <si>
    <t>เงินรับฝากค่าใช้จ่ายอื่น</t>
  </si>
  <si>
    <t>เงินรับฝากเงินโครงการเศรษฐกิจชุมชน</t>
  </si>
  <si>
    <t xml:space="preserve">     เงินประกันสังคม (สมทบฝ่ายลูกจ้าง)</t>
  </si>
  <si>
    <t>หมายเหตุ 11 เจ้าหนี้เงินกู้</t>
  </si>
  <si>
    <t>เจ้าหนี้เงินกู้ธนาคาร</t>
  </si>
  <si>
    <t>กรุงไทย</t>
  </si>
  <si>
    <t>โครงการก่อสร้างอาคารสำนักงานเทศบาลตำบลนาด่าน</t>
  </si>
  <si>
    <t>1005575273-3</t>
  </si>
  <si>
    <t>4 มิ.ย. 56</t>
  </si>
  <si>
    <t>ปี  2562</t>
  </si>
  <si>
    <t>หมายเหตุ 12 เงินสะสม</t>
  </si>
  <si>
    <t>รายรับจริงสูงกว่ารายจ่ายจริงหลังหักเงินทุนสำรองเงินสะสม
เงินทุนสำรองเงินสะสม</t>
  </si>
  <si>
    <t>เงินสะสม 30 กันยายน 2562</t>
  </si>
  <si>
    <t>เงินสะสม 30 กันยายน  2562  ประกอบด้วย</t>
  </si>
  <si>
    <t xml:space="preserve">ทรัพย์สินเกิดจากเงินกู้ที่ชำระหนี้แล้ว </t>
  </si>
  <si>
    <t>(ผลต่างระหว่างทรัพย์สินเกิดจากเงินกู้และเจ้าหนี้เงินกู้)</t>
  </si>
  <si>
    <t>และจะเบิกจ่ายในปีงบประมาณต่อไป ตามรายละเอียดแนบท้ายหมายเหตุ 12</t>
  </si>
  <si>
    <t>ชื่อ -สกุล ผู้ยืม</t>
  </si>
  <si>
    <t>นางสาวนวพร  ไชยทองศรี</t>
  </si>
  <si>
    <t>ค่าใช้จ่ายในการเดินทางไปราชการในราชอาณาจักรและ</t>
  </si>
  <si>
    <t>นอกราชอาณาจักรและนอกราชอาณาจักร</t>
  </si>
  <si>
    <t>นายสันทัศน์  พรชัย</t>
  </si>
  <si>
    <t>นายธนเทพ  พานทอง</t>
  </si>
  <si>
    <t>นายเฉลียว  ไฝทอง</t>
  </si>
  <si>
    <t>นางสาวกรรณิการ์ เขื่อนแก้ว</t>
  </si>
  <si>
    <t>นายสมพงค์  ถิ่นพิบูลย์</t>
  </si>
  <si>
    <t>นายชัยวัฒน์  สังกุลา</t>
  </si>
  <si>
    <t>นางสาวคัทยวรรณ  ดวงอ่อน</t>
  </si>
  <si>
    <t>นายนิรัตน์  กาล้อม</t>
  </si>
  <si>
    <t>นางกนกพร  ประทุมพล</t>
  </si>
  <si>
    <t>นายชัยยา  ธิปโชติ</t>
  </si>
  <si>
    <t>รายละเอียดแนบท้ายหมายเหตุ 12 เงินสะสม</t>
  </si>
  <si>
    <t>โครงการซ่อมแซมถนนลูกรังโดยการลงหินคลุก หมู่ที่ 2</t>
  </si>
  <si>
    <t>โครงการปรับปรุงศูนย์พัฒนาเด็กเล็ก หมู่ที่ 10</t>
  </si>
  <si>
    <t>โครงการซ่อมแซมถนนลูกรังโดยการลงหินคลุก หมู่ที่ 1</t>
  </si>
  <si>
    <t>โครงการซ่อมแซมถนนลูกรังเพื่อการเกษตร หมู่ที่ 3</t>
  </si>
  <si>
    <t>โครงการซ่อมแซมถนนลูกรังเพื่อการเกษตร หมู่ที่ 4</t>
  </si>
  <si>
    <t>โครงการซ่อมแซมถนนลูกรังเพื่อการเกษตร หมู่ที่ 7</t>
  </si>
  <si>
    <t>โครงการซ่อมแซมถนนลูกรังโดยการลงหินคลุก หมู่ที่ 5</t>
  </si>
  <si>
    <t>โครงการซ่อมแซมถนนคอนกรีตภายในหมู่บ้าน หมู่ที่ 4</t>
  </si>
  <si>
    <t>โครงการซ่อมแซมถนนคอนกรีตเสริมเหล็ก หมู่ที่ 1</t>
  </si>
  <si>
    <t>โครงการซ่อมแซมถนนลูกรังโดยการลงหินคลุก หมู่ที่ 4</t>
  </si>
  <si>
    <t>โครงการซ่อมแซมถนนคอนกรีตภายในหมู่บ้าน หมู่ที่ 9</t>
  </si>
  <si>
    <t>โครงการซื้อยางมะตอยสำเร็จรูป</t>
  </si>
  <si>
    <t>โครงการปรับปรุงถนนคอนกรีตโดยการเสริมผิวจราจร</t>
  </si>
  <si>
    <t>หมู่ที่ 7</t>
  </si>
  <si>
    <t>หมู่ที่ 10</t>
  </si>
  <si>
    <t>โครงการก่อสร้างสะพานไม้  หมู่ที่ 9</t>
  </si>
  <si>
    <t>โครงการก่อสร้างถนนคอนกรีตภายในหมู่บ้าน หมู่ที่ 8</t>
  </si>
  <si>
    <t>โครงการก่อสร้างท่อระบายน้ำพร้อมบ่อพัก หมู่ที่ 6</t>
  </si>
  <si>
    <t>โครงการขุดลอกลำห้วยส้มป่อย หมู่ที่ 11</t>
  </si>
  <si>
    <t>ค่าตอบแทนใช้สอยและวัสดุ</t>
  </si>
  <si>
    <t>วัสดุงานบ้านครัว</t>
  </si>
  <si>
    <t>ซื้อวัสดุอุปกรณ์ในการจัดทำหน้ากากอนามัยโควิด-19</t>
  </si>
  <si>
    <t>วัสดุวิทยาศาสตร์หรือการแพทย์</t>
  </si>
  <si>
    <t>ค่าวัสดุอุปกรณ์เพื่อใช้ในการปฏิบัติงานของเจ้าหน้าที่</t>
  </si>
  <si>
    <t>จัดซื้อยาเวชภัณฑ์ที่ไม่ใช่ยาหรืออุปกรณ์การแพทย์</t>
  </si>
  <si>
    <t>ค่าซื้อวัสดุอุปกรณ์ชุด  PPE เพื่อป้องกันไวรัสโคโรนา</t>
  </si>
  <si>
    <t>รายจ่ายเกี่ยวเนื่องกับการปฏิบัติ</t>
  </si>
  <si>
    <t>ราชการที่ไม่เข้าลักษณะรายจ่าย</t>
  </si>
  <si>
    <t>หมวดอื่นๆ</t>
  </si>
  <si>
    <t>ค่าป้ายโครงการฝึกอบรมชุดปฏิบัติการจิตอาสาภัยพิบัติ</t>
  </si>
  <si>
    <t>ค่าจ้างรถรับส่งโครงการฝึกอบรมชุดปฏิบัติการจิตอาสา</t>
  </si>
  <si>
    <t>จัดซื้อวัสดุอุปกรณ์สำหรับผู้เข้าร่วมอบรมฯ</t>
  </si>
  <si>
    <t>ซื้ออุปกรณ์สำหรับผู้เข้าร่วมอบรมฯ</t>
  </si>
  <si>
    <t>การส่งใช้ใบสำคัญเพื่อหักล้างลูกหนี้เงินยืมเงินสะสม</t>
  </si>
  <si>
    <t>ของนายสมชาติ  วงษ์ไชยา (ใบผ่านรายการบัญชีทั่วไป)</t>
  </si>
  <si>
    <t>รายได้จากสาธารณูปโภคและการพาณิชย์</t>
  </si>
  <si>
    <t>(นางสาวกรรณิการ์   เขื่อนแก้ว)</t>
  </si>
  <si>
    <t>ผู้อำนวยการกองคลังรักษาราชการแทนปลัดเทศบาล</t>
  </si>
  <si>
    <t xml:space="preserve">โครงการปรับปรุงถนนคอนกรีตโดยการเสริมผิวจราจร </t>
  </si>
  <si>
    <t>โครงการปรับปรุงถนนคอนกรีตโดยการเสริมผิวจราจร ม7</t>
  </si>
  <si>
    <t>หมายเหตุ 7 ลูกหนี้เงินทุนโครงการเศรษฐกิจชุมชน</t>
  </si>
  <si>
    <t>หมายเหตุ  8  ลูกหนี้เงินยืม</t>
  </si>
  <si>
    <t xml:space="preserve">         ผู้อำนวยการกองคลัง               ผู้อำนวยการกองคลังรักษาราชการแทน      ผู้อำนวยการกองคลังรักษาราชการแทนปลัดเทศบาล  </t>
  </si>
  <si>
    <t>ชำระหนี้ต้นเงินกู้ (ธนาคารกรุงไทย)</t>
  </si>
  <si>
    <t>รายการปรับปรุงบัญชี</t>
  </si>
  <si>
    <t>(นางสาวกรรณิการ์    เขื่อนแก้ว)</t>
  </si>
  <si>
    <t xml:space="preserve">            ผู้อำนวยการกองคลัง</t>
  </si>
  <si>
    <t xml:space="preserve">                          ผู้อำนวยการกองคลังรักษาราชการแทน</t>
  </si>
  <si>
    <t xml:space="preserve">             ปลัดเทศบาลตำบลนาด่าน</t>
  </si>
  <si>
    <t xml:space="preserve">              ปฏิบัติหน้าที่นายกเทศมนตรีตำบลนาด่าน</t>
  </si>
  <si>
    <t>รวมรายจ่ายจากเงินสะสม</t>
  </si>
  <si>
    <t xml:space="preserve">                        ผู้อำนวยการกองคลัง</t>
  </si>
  <si>
    <t xml:space="preserve">                     ผู้อำนวยการกองคลังรักษาราชการแทน</t>
  </si>
  <si>
    <t xml:space="preserve">                                 ปลัดเทศบาลตำบลนาด่าน</t>
  </si>
  <si>
    <t xml:space="preserve">      ผู้นวยการกองคลังรักษาราชการแทนปลัดเทศบาล</t>
  </si>
  <si>
    <t xml:space="preserve">               ปฎิบัติหน้าที่นายกเทศมนตรีตำบลนาด่าน</t>
  </si>
  <si>
    <t xml:space="preserve">                                                                    ปลัดเทศบาลตำบลนาด่าน                        ปฏิบัติหน้าที่นายกเทศมนตรีตำบลนาด่าน</t>
  </si>
  <si>
    <t xml:space="preserve">                                                                    ปลัดเทศบาลตำบลนาด่าน                         ปฏิบัติหน้าที่นายกเทศมนตรีตำบลนาด่าน</t>
  </si>
  <si>
    <t>(นางสาวกรรณิการ์  เขื่อนแก้ว)              (นางสาวกรรณิการ์  เขื่อนแก้ว)                            (นางสาวกรรณิการ์  เขื่อนแก้ว)</t>
  </si>
  <si>
    <t>งบแสดงผลการดำเนินงานจ่ายจากเงินรายรับและเงินสะสม</t>
  </si>
  <si>
    <t>กรุงไทย ประเภท ออมทรัพย์ เลขที่ 9801328274</t>
  </si>
  <si>
    <t>กรุงไทย  ประเภท กระแสรายวัน เลขที่ 4026020886</t>
  </si>
  <si>
    <t>กรุงไทย ประเภท ออมทรัพย์ เลขที่ 9815876686</t>
  </si>
  <si>
    <t>ธกส. ประเภท ฝากประจำ เลขที่  310002168965</t>
  </si>
  <si>
    <t>ธกส. ประเภท ออมทรัพย์ เลขที่ 013712624074</t>
  </si>
  <si>
    <t>ออมสิน ประเภท ออมทรัพย์  เลขที่  053080999823</t>
  </si>
  <si>
    <t xml:space="preserve">     เงินรับฝากเงินค้ำประกันสัญญา</t>
  </si>
  <si>
    <t xml:space="preserve">     เงินรับฝากเงินประกันสังคม ผดด.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</si>
</sst>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?/?"/>
    <numFmt numFmtId="200" formatCode="#??/??"/>
    <numFmt numFmtId="201" formatCode="m/d/yy"/>
    <numFmt numFmtId="202" formatCode="\(#,##0_);\(#,##0\)"/>
    <numFmt numFmtId="203" formatCode="\(#,##0_);[Red]\(#,##0\)"/>
    <numFmt numFmtId="204" formatCode="\(#,##0.00_);\(#,##0.00\)"/>
    <numFmt numFmtId="205" formatCode="\(#,##0.00_);[Red]\(#,##0.00\)"/>
    <numFmt numFmtId="206" formatCode="[$-1041E]0;\(0\);&quot;&quot;"/>
    <numFmt numFmtId="207" formatCode="[$-1041E]#,##0.00;\(#,##0.00\);&quot;-&quot;"/>
    <numFmt numFmtId="208" formatCode="[$-1041E]#,##0;\(#,##0\);&quot;-&quot;"/>
    <numFmt numFmtId="209" formatCode="[$-1041E]d/m/yyyy"/>
    <numFmt numFmtId="210" formatCode="[$-1041E]#,##0.00;\(#,##0.00\);&quot;&quot;"/>
    <numFmt numFmtId="211" formatCode="_-* #,##0_-;\-* #,##0_-;_-* &quot;-&quot;??_-;_-@_-"/>
    <numFmt numFmtId="212" formatCode="0.0"/>
    <numFmt numFmtId="213" formatCode="#,##0.000"/>
    <numFmt numFmtId="214" formatCode="0.00_);\(0.00\)"/>
  </numFmts>
  <fonts count="54">
    <font>
      <sz val="10"/>
      <name val="Arial"/>
      <family val="0"/>
    </font>
    <font>
      <sz val="14"/>
      <name val="AngsanaUPC"/>
      <family val="1"/>
    </font>
    <font>
      <sz val="14"/>
      <color indexed="8"/>
      <name val="AngsanaUPC"/>
      <family val="1"/>
    </font>
    <font>
      <b/>
      <sz val="14"/>
      <color indexed="8"/>
      <name val="AngsanaUPC"/>
      <family val="1"/>
    </font>
    <font>
      <sz val="16"/>
      <name val="AngsanaUPC"/>
      <family val="1"/>
    </font>
    <font>
      <sz val="16"/>
      <color indexed="8"/>
      <name val="AngsanaUPC"/>
      <family val="1"/>
    </font>
    <font>
      <b/>
      <sz val="16"/>
      <color indexed="8"/>
      <name val="AngsanaUPC"/>
      <family val="1"/>
    </font>
    <font>
      <b/>
      <sz val="16"/>
      <name val="AngsanaUPC"/>
      <family val="1"/>
    </font>
    <font>
      <b/>
      <u val="single"/>
      <sz val="16"/>
      <color indexed="8"/>
      <name val="AngsanaUPC"/>
      <family val="1"/>
    </font>
    <font>
      <u val="single"/>
      <sz val="16"/>
      <color indexed="8"/>
      <name val="AngsanaUPC"/>
      <family val="1"/>
    </font>
    <font>
      <sz val="15"/>
      <color indexed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u val="single"/>
      <sz val="14"/>
      <color indexed="8"/>
      <name val="AngsanaUPC"/>
      <family val="1"/>
    </font>
    <font>
      <sz val="12"/>
      <color indexed="8"/>
      <name val="AngsanaUPC"/>
      <family val="1"/>
    </font>
    <font>
      <sz val="13"/>
      <color indexed="8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UPC"/>
      <family val="1"/>
    </font>
    <font>
      <sz val="14"/>
      <color theme="1"/>
      <name val="AngsanaUPC"/>
      <family val="1"/>
    </font>
    <font>
      <b/>
      <sz val="14"/>
      <color theme="1"/>
      <name val="AngsanaUPC"/>
      <family val="1"/>
    </font>
    <font>
      <b/>
      <u val="single"/>
      <sz val="14"/>
      <color theme="1"/>
      <name val="AngsanaUPC"/>
      <family val="1"/>
    </font>
    <font>
      <sz val="12"/>
      <color theme="1"/>
      <name val="AngsanaUPC"/>
      <family val="1"/>
    </font>
    <font>
      <sz val="13"/>
      <color theme="1"/>
      <name val="AngsanaUPC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/>
      <bottom style="double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theme="1"/>
      </left>
      <right style="thin">
        <color theme="1"/>
      </right>
      <top style="thin">
        <color indexed="9"/>
      </top>
      <bottom style="thin">
        <color indexed="9"/>
      </bottom>
    </border>
    <border>
      <left style="thin"/>
      <right style="thin">
        <color theme="1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>
        <color theme="1"/>
      </right>
      <top style="thin">
        <color indexed="9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indexed="9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>
        <color theme="1"/>
      </right>
      <top>
        <color indexed="63"/>
      </top>
      <bottom style="thin">
        <color indexed="9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indexed="9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double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>
        <color theme="1"/>
      </right>
      <top style="thin">
        <color indexed="9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9"/>
      </right>
      <top style="thin"/>
      <bottom style="double"/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1" fillId="0" borderId="0">
      <alignment/>
      <protection/>
    </xf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 applyProtection="1">
      <alignment horizontal="center" wrapText="1" readingOrder="1"/>
      <protection locked="0"/>
    </xf>
    <xf numFmtId="207" fontId="2" fillId="0" borderId="0" xfId="0" applyNumberFormat="1" applyFont="1" applyFill="1" applyBorder="1" applyAlignment="1" applyProtection="1">
      <alignment horizontal="right" readingOrder="1"/>
      <protection locked="0"/>
    </xf>
    <xf numFmtId="207" fontId="3" fillId="0" borderId="0" xfId="0" applyNumberFormat="1" applyFont="1" applyFill="1" applyBorder="1" applyAlignment="1" applyProtection="1">
      <alignment wrapText="1" readingOrder="1"/>
      <protection locked="0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right" vertical="top" wrapText="1" readingOrder="1"/>
      <protection locked="0"/>
    </xf>
    <xf numFmtId="0" fontId="6" fillId="0" borderId="0" xfId="0" applyFont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wrapText="1" readingOrder="1"/>
      <protection locked="0"/>
    </xf>
    <xf numFmtId="0" fontId="6" fillId="0" borderId="0" xfId="0" applyFont="1" applyAlignment="1" applyProtection="1">
      <alignment horizontal="center" wrapText="1" readingOrder="1"/>
      <protection locked="0"/>
    </xf>
    <xf numFmtId="0" fontId="4" fillId="0" borderId="0" xfId="0" applyFont="1" applyAlignment="1">
      <alignment/>
    </xf>
    <xf numFmtId="0" fontId="6" fillId="0" borderId="0" xfId="0" applyFont="1" applyAlignment="1" applyProtection="1">
      <alignment wrapText="1" readingOrder="1"/>
      <protection locked="0"/>
    </xf>
    <xf numFmtId="207" fontId="6" fillId="0" borderId="10" xfId="0" applyNumberFormat="1" applyFont="1" applyBorder="1" applyAlignment="1" applyProtection="1">
      <alignment horizontal="right" wrapText="1" readingOrder="1"/>
      <protection locked="0"/>
    </xf>
    <xf numFmtId="0" fontId="5" fillId="0" borderId="0" xfId="0" applyFont="1" applyAlignment="1" applyProtection="1">
      <alignment horizontal="right" wrapText="1" readingOrder="1"/>
      <protection locked="0"/>
    </xf>
    <xf numFmtId="0" fontId="5" fillId="0" borderId="0" xfId="0" applyFont="1" applyAlignment="1" applyProtection="1">
      <alignment readingOrder="1"/>
      <protection locked="0"/>
    </xf>
    <xf numFmtId="207" fontId="5" fillId="0" borderId="0" xfId="0" applyNumberFormat="1" applyFont="1" applyAlignment="1" applyProtection="1">
      <alignment horizontal="right" wrapText="1" readingOrder="1"/>
      <protection locked="0"/>
    </xf>
    <xf numFmtId="207" fontId="5" fillId="0" borderId="0" xfId="0" applyNumberFormat="1" applyFont="1" applyAlignment="1" applyProtection="1">
      <alignment wrapText="1" readingOrder="1"/>
      <protection locked="0"/>
    </xf>
    <xf numFmtId="206" fontId="5" fillId="0" borderId="0" xfId="0" applyNumberFormat="1" applyFont="1" applyAlignment="1" applyProtection="1">
      <alignment wrapText="1" readingOrder="1"/>
      <protection locked="0"/>
    </xf>
    <xf numFmtId="194" fontId="4" fillId="0" borderId="0" xfId="37" applyFont="1" applyAlignment="1">
      <alignment/>
    </xf>
    <xf numFmtId="207" fontId="6" fillId="0" borderId="11" xfId="0" applyNumberFormat="1" applyFont="1" applyBorder="1" applyAlignment="1" applyProtection="1">
      <alignment horizontal="right" wrapText="1" readingOrder="1"/>
      <protection locked="0"/>
    </xf>
    <xf numFmtId="207" fontId="6" fillId="0" borderId="12" xfId="0" applyNumberFormat="1" applyFont="1" applyBorder="1" applyAlignment="1" applyProtection="1">
      <alignment horizontal="right" wrapText="1" readingOrder="1"/>
      <protection locked="0"/>
    </xf>
    <xf numFmtId="207" fontId="6" fillId="0" borderId="12" xfId="0" applyNumberFormat="1" applyFont="1" applyBorder="1" applyAlignment="1" applyProtection="1">
      <alignment wrapText="1" readingOrder="1"/>
      <protection locked="0"/>
    </xf>
    <xf numFmtId="207" fontId="6" fillId="0" borderId="0" xfId="0" applyNumberFormat="1" applyFont="1" applyBorder="1" applyAlignment="1" applyProtection="1">
      <alignment horizontal="right" wrapText="1" readingOrder="1"/>
      <protection locked="0"/>
    </xf>
    <xf numFmtId="207" fontId="6" fillId="0" borderId="0" xfId="0" applyNumberFormat="1" applyFont="1" applyBorder="1" applyAlignment="1" applyProtection="1">
      <alignment wrapText="1" readingOrder="1"/>
      <protection locked="0"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207" fontId="6" fillId="0" borderId="0" xfId="0" applyNumberFormat="1" applyFont="1" applyFill="1" applyBorder="1" applyAlignment="1" applyProtection="1">
      <alignment horizontal="right" wrapText="1" readingOrder="1"/>
      <protection locked="0"/>
    </xf>
    <xf numFmtId="207" fontId="6" fillId="0" borderId="10" xfId="0" applyNumberFormat="1" applyFont="1" applyBorder="1" applyAlignment="1" applyProtection="1">
      <alignment wrapText="1" readingOrder="1"/>
      <protection locked="0"/>
    </xf>
    <xf numFmtId="207" fontId="6" fillId="0" borderId="11" xfId="0" applyNumberFormat="1" applyFont="1" applyBorder="1" applyAlignment="1" applyProtection="1">
      <alignment wrapText="1" readingOrder="1"/>
      <protection locked="0"/>
    </xf>
    <xf numFmtId="207" fontId="6" fillId="0" borderId="13" xfId="0" applyNumberFormat="1" applyFont="1" applyBorder="1" applyAlignment="1" applyProtection="1">
      <alignment horizontal="right" wrapText="1" readingOrder="1"/>
      <protection locked="0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6" fillId="33" borderId="15" xfId="0" applyFont="1" applyFill="1" applyBorder="1" applyAlignment="1" applyProtection="1">
      <alignment horizontal="center" vertical="center" wrapText="1" readingOrder="1"/>
      <protection locked="0"/>
    </xf>
    <xf numFmtId="0" fontId="5" fillId="0" borderId="14" xfId="0" applyFont="1" applyBorder="1" applyAlignment="1" applyProtection="1">
      <alignment vertical="center" wrapText="1" readingOrder="1"/>
      <protection locked="0"/>
    </xf>
    <xf numFmtId="0" fontId="4" fillId="0" borderId="16" xfId="0" applyFont="1" applyBorder="1" applyAlignment="1">
      <alignment/>
    </xf>
    <xf numFmtId="0" fontId="4" fillId="0" borderId="17" xfId="0" applyFont="1" applyBorder="1" applyAlignment="1" applyProtection="1">
      <alignment vertical="top" wrapText="1"/>
      <protection locked="0"/>
    </xf>
    <xf numFmtId="0" fontId="6" fillId="0" borderId="18" xfId="0" applyFont="1" applyBorder="1" applyAlignment="1" applyProtection="1">
      <alignment horizontal="center" vertical="center" wrapText="1" readingOrder="1"/>
      <protection locked="0"/>
    </xf>
    <xf numFmtId="0" fontId="6" fillId="0" borderId="19" xfId="0" applyFont="1" applyBorder="1" applyAlignment="1" applyProtection="1">
      <alignment horizontal="center" vertical="center" wrapText="1" readingOrder="1"/>
      <protection locked="0"/>
    </xf>
    <xf numFmtId="0" fontId="4" fillId="0" borderId="20" xfId="0" applyFont="1" applyBorder="1" applyAlignment="1" applyProtection="1">
      <alignment vertical="top" wrapText="1"/>
      <protection locked="0"/>
    </xf>
    <xf numFmtId="0" fontId="6" fillId="0" borderId="15" xfId="0" applyFont="1" applyBorder="1" applyAlignment="1" applyProtection="1">
      <alignment horizontal="center" vertical="center" wrapText="1" readingOrder="1"/>
      <protection locked="0"/>
    </xf>
    <xf numFmtId="0" fontId="5" fillId="0" borderId="21" xfId="0" applyFont="1" applyBorder="1" applyAlignment="1" applyProtection="1">
      <alignment vertical="center" readingOrder="1"/>
      <protection locked="0"/>
    </xf>
    <xf numFmtId="0" fontId="5" fillId="0" borderId="20" xfId="0" applyFont="1" applyBorder="1" applyAlignment="1" applyProtection="1">
      <alignment horizontal="right" vertical="center" wrapText="1" readingOrder="1"/>
      <protection locked="0"/>
    </xf>
    <xf numFmtId="0" fontId="5" fillId="0" borderId="14" xfId="0" applyFont="1" applyFill="1" applyBorder="1" applyAlignment="1" applyProtection="1">
      <alignment vertical="center" wrapText="1" readingOrder="1"/>
      <protection locked="0"/>
    </xf>
    <xf numFmtId="207" fontId="5" fillId="0" borderId="20" xfId="0" applyNumberFormat="1" applyFont="1" applyFill="1" applyBorder="1" applyAlignment="1" applyProtection="1">
      <alignment vertical="center" wrapText="1" readingOrder="1"/>
      <protection locked="0"/>
    </xf>
    <xf numFmtId="194" fontId="4" fillId="0" borderId="0" xfId="37" applyFont="1" applyBorder="1" applyAlignment="1">
      <alignment/>
    </xf>
    <xf numFmtId="0" fontId="4" fillId="0" borderId="21" xfId="0" applyFont="1" applyBorder="1" applyAlignment="1">
      <alignment/>
    </xf>
    <xf numFmtId="0" fontId="5" fillId="0" borderId="14" xfId="0" applyFont="1" applyBorder="1" applyAlignment="1" applyProtection="1">
      <alignment horizontal="left" vertical="center" wrapText="1" readingOrder="1"/>
      <protection locked="0"/>
    </xf>
    <xf numFmtId="207" fontId="5" fillId="0" borderId="22" xfId="0" applyNumberFormat="1" applyFont="1" applyBorder="1" applyAlignment="1" applyProtection="1">
      <alignment vertical="center" wrapText="1" readingOrder="1"/>
      <protection locked="0"/>
    </xf>
    <xf numFmtId="207" fontId="5" fillId="0" borderId="22" xfId="0" applyNumberFormat="1" applyFont="1" applyBorder="1" applyAlignment="1" applyProtection="1">
      <alignment horizontal="right" vertical="center" wrapText="1" readingOrder="1"/>
      <protection locked="0"/>
    </xf>
    <xf numFmtId="0" fontId="4" fillId="0" borderId="14" xfId="0" applyFont="1" applyFill="1" applyBorder="1" applyAlignment="1" applyProtection="1">
      <alignment vertical="top" wrapText="1"/>
      <protection locked="0"/>
    </xf>
    <xf numFmtId="4" fontId="4" fillId="0" borderId="22" xfId="0" applyNumberFormat="1" applyFont="1" applyFill="1" applyBorder="1" applyAlignment="1" applyProtection="1">
      <alignment vertical="top" wrapText="1"/>
      <protection locked="0"/>
    </xf>
    <xf numFmtId="4" fontId="4" fillId="0" borderId="22" xfId="0" applyNumberFormat="1" applyFont="1" applyFill="1" applyBorder="1" applyAlignment="1" applyProtection="1">
      <alignment vertical="center" wrapText="1"/>
      <protection locked="0"/>
    </xf>
    <xf numFmtId="0" fontId="5" fillId="0" borderId="22" xfId="0" applyFont="1" applyBorder="1" applyAlignment="1" applyProtection="1">
      <alignment vertical="center" wrapText="1" readingOrder="1"/>
      <protection locked="0"/>
    </xf>
    <xf numFmtId="0" fontId="5" fillId="0" borderId="22" xfId="0" applyFont="1" applyBorder="1" applyAlignment="1" applyProtection="1">
      <alignment horizontal="right" vertical="center" wrapText="1" readingOrder="1"/>
      <protection locked="0"/>
    </xf>
    <xf numFmtId="194" fontId="4" fillId="0" borderId="22" xfId="37" applyFont="1" applyFill="1" applyBorder="1" applyAlignment="1" applyProtection="1">
      <alignment horizontal="right" vertical="top" wrapText="1"/>
      <protection locked="0"/>
    </xf>
    <xf numFmtId="0" fontId="5" fillId="0" borderId="14" xfId="0" applyFont="1" applyFill="1" applyBorder="1" applyAlignment="1" applyProtection="1">
      <alignment horizontal="left" vertical="center" wrapText="1" readingOrder="1"/>
      <protection locked="0"/>
    </xf>
    <xf numFmtId="207" fontId="5" fillId="0" borderId="22" xfId="0" applyNumberFormat="1" applyFont="1" applyFill="1" applyBorder="1" applyAlignment="1" applyProtection="1">
      <alignment horizontal="right" vertical="center" wrapText="1" readingOrder="1"/>
      <protection locked="0"/>
    </xf>
    <xf numFmtId="207" fontId="5" fillId="0" borderId="22" xfId="0" applyNumberFormat="1" applyFont="1" applyFill="1" applyBorder="1" applyAlignment="1" applyProtection="1">
      <alignment vertical="center" wrapText="1" readingOrder="1"/>
      <protection locked="0"/>
    </xf>
    <xf numFmtId="0" fontId="6" fillId="0" borderId="23" xfId="0" applyFont="1" applyFill="1" applyBorder="1" applyAlignment="1" applyProtection="1">
      <alignment horizontal="center" vertical="center" wrapText="1" readingOrder="1"/>
      <protection locked="0"/>
    </xf>
    <xf numFmtId="207" fontId="6" fillId="0" borderId="15" xfId="0" applyNumberFormat="1" applyFont="1" applyFill="1" applyBorder="1" applyAlignment="1" applyProtection="1">
      <alignment vertical="center" wrapText="1" readingOrder="1"/>
      <protection locked="0"/>
    </xf>
    <xf numFmtId="0" fontId="4" fillId="0" borderId="14" xfId="0" applyFont="1" applyBorder="1" applyAlignment="1" applyProtection="1">
      <alignment vertical="top" wrapText="1"/>
      <protection locked="0"/>
    </xf>
    <xf numFmtId="0" fontId="4" fillId="0" borderId="21" xfId="0" applyFont="1" applyBorder="1" applyAlignment="1">
      <alignment/>
    </xf>
    <xf numFmtId="0" fontId="7" fillId="0" borderId="19" xfId="0" applyFont="1" applyBorder="1" applyAlignment="1">
      <alignment horizontal="center"/>
    </xf>
    <xf numFmtId="207" fontId="7" fillId="0" borderId="15" xfId="0" applyNumberFormat="1" applyFont="1" applyBorder="1" applyAlignment="1">
      <alignment/>
    </xf>
    <xf numFmtId="0" fontId="7" fillId="0" borderId="0" xfId="0" applyFont="1" applyBorder="1" applyAlignment="1">
      <alignment/>
    </xf>
    <xf numFmtId="194" fontId="5" fillId="0" borderId="22" xfId="37" applyFont="1" applyBorder="1" applyAlignment="1" applyProtection="1">
      <alignment horizontal="right" vertical="center" wrapText="1" readingOrder="1"/>
      <protection locked="0"/>
    </xf>
    <xf numFmtId="194" fontId="5" fillId="0" borderId="22" xfId="37" applyFont="1" applyBorder="1" applyAlignment="1" applyProtection="1">
      <alignment vertical="center" wrapText="1" readingOrder="1"/>
      <protection locked="0"/>
    </xf>
    <xf numFmtId="0" fontId="4" fillId="0" borderId="0" xfId="43" applyFont="1">
      <alignment/>
      <protection/>
    </xf>
    <xf numFmtId="0" fontId="5" fillId="0" borderId="0" xfId="43" applyFont="1" applyAlignment="1" applyProtection="1">
      <alignment horizontal="right" vertical="top" wrapText="1" readingOrder="1"/>
      <protection locked="0"/>
    </xf>
    <xf numFmtId="0" fontId="6" fillId="0" borderId="0" xfId="43" applyFont="1" applyAlignment="1" applyProtection="1">
      <alignment horizontal="center" vertical="top" wrapText="1" readingOrder="1"/>
      <protection locked="0"/>
    </xf>
    <xf numFmtId="0" fontId="6" fillId="0" borderId="0" xfId="43" applyFont="1" applyAlignment="1" applyProtection="1">
      <alignment vertical="top" wrapText="1" readingOrder="1"/>
      <protection locked="0"/>
    </xf>
    <xf numFmtId="0" fontId="5" fillId="0" borderId="0" xfId="43" applyFont="1" applyAlignment="1" applyProtection="1">
      <alignment horizontal="center" vertical="top" wrapText="1" readingOrder="1"/>
      <protection locked="0"/>
    </xf>
    <xf numFmtId="0" fontId="5" fillId="0" borderId="0" xfId="43" applyFont="1" applyAlignment="1" applyProtection="1">
      <alignment vertical="top" wrapText="1" readingOrder="1"/>
      <protection locked="0"/>
    </xf>
    <xf numFmtId="0" fontId="5" fillId="0" borderId="0" xfId="43" applyFont="1" applyAlignment="1" applyProtection="1">
      <alignment vertical="top" readingOrder="1"/>
      <protection locked="0"/>
    </xf>
    <xf numFmtId="207" fontId="5" fillId="0" borderId="0" xfId="43" applyNumberFormat="1" applyFont="1" applyAlignment="1" applyProtection="1">
      <alignment horizontal="right" vertical="top" wrapText="1" readingOrder="1"/>
      <protection locked="0"/>
    </xf>
    <xf numFmtId="0" fontId="6" fillId="0" borderId="0" xfId="43" applyFont="1" applyAlignment="1" applyProtection="1">
      <alignment vertical="center" wrapText="1" readingOrder="1"/>
      <protection locked="0"/>
    </xf>
    <xf numFmtId="207" fontId="7" fillId="0" borderId="24" xfId="43" applyNumberFormat="1" applyFont="1" applyBorder="1" applyAlignment="1" applyProtection="1">
      <alignment horizontal="right" vertical="center" wrapText="1" readingOrder="1"/>
      <protection locked="0"/>
    </xf>
    <xf numFmtId="0" fontId="4" fillId="0" borderId="0" xfId="43" applyFont="1" applyAlignment="1" applyProtection="1">
      <alignment vertical="top" wrapText="1" readingOrder="1"/>
      <protection locked="0"/>
    </xf>
    <xf numFmtId="0" fontId="6" fillId="0" borderId="0" xfId="43" applyFont="1" applyAlignment="1" applyProtection="1">
      <alignment horizontal="right" wrapText="1" readingOrder="1"/>
      <protection locked="0"/>
    </xf>
    <xf numFmtId="0" fontId="4" fillId="0" borderId="25" xfId="43" applyFont="1" applyBorder="1" applyAlignment="1" applyProtection="1">
      <alignment vertical="top" wrapText="1"/>
      <protection locked="0"/>
    </xf>
    <xf numFmtId="0" fontId="4" fillId="0" borderId="26" xfId="43" applyFont="1" applyBorder="1" applyAlignment="1" applyProtection="1">
      <alignment vertical="top" wrapText="1"/>
      <protection locked="0"/>
    </xf>
    <xf numFmtId="0" fontId="6" fillId="0" borderId="27" xfId="43" applyFont="1" applyBorder="1" applyAlignment="1" applyProtection="1">
      <alignment horizontal="center" vertical="center" wrapText="1" readingOrder="1"/>
      <protection locked="0"/>
    </xf>
    <xf numFmtId="0" fontId="5" fillId="0" borderId="27" xfId="43" applyFont="1" applyBorder="1" applyAlignment="1" applyProtection="1">
      <alignment wrapText="1" readingOrder="1"/>
      <protection locked="0"/>
    </xf>
    <xf numFmtId="207" fontId="5" fillId="0" borderId="27" xfId="43" applyNumberFormat="1" applyFont="1" applyBorder="1" applyAlignment="1" applyProtection="1">
      <alignment horizontal="right" wrapText="1" readingOrder="1"/>
      <protection locked="0"/>
    </xf>
    <xf numFmtId="0" fontId="5" fillId="0" borderId="27" xfId="43" applyFont="1" applyBorder="1" applyAlignment="1" applyProtection="1">
      <alignment horizontal="right" wrapText="1" readingOrder="1"/>
      <protection locked="0"/>
    </xf>
    <xf numFmtId="207" fontId="5" fillId="0" borderId="28" xfId="43" applyNumberFormat="1" applyFont="1" applyBorder="1" applyAlignment="1" applyProtection="1">
      <alignment horizontal="right" wrapText="1" readingOrder="1"/>
      <protection locked="0"/>
    </xf>
    <xf numFmtId="0" fontId="5" fillId="0" borderId="27" xfId="43" applyFont="1" applyBorder="1" applyAlignment="1" applyProtection="1">
      <alignment vertical="center" wrapText="1" readingOrder="1"/>
      <protection locked="0"/>
    </xf>
    <xf numFmtId="0" fontId="6" fillId="0" borderId="29" xfId="43" applyFont="1" applyBorder="1" applyAlignment="1" applyProtection="1">
      <alignment horizontal="left" vertical="center" wrapText="1" readingOrder="1"/>
      <protection locked="0"/>
    </xf>
    <xf numFmtId="207" fontId="6" fillId="0" borderId="24" xfId="43" applyNumberFormat="1" applyFont="1" applyBorder="1" applyAlignment="1" applyProtection="1">
      <alignment horizontal="right" wrapText="1" readingOrder="1"/>
      <protection locked="0"/>
    </xf>
    <xf numFmtId="0" fontId="5" fillId="0" borderId="27" xfId="43" applyFont="1" applyBorder="1" applyAlignment="1" applyProtection="1">
      <alignment readingOrder="1"/>
      <protection locked="0"/>
    </xf>
    <xf numFmtId="207" fontId="5" fillId="0" borderId="28" xfId="43" applyNumberFormat="1" applyFont="1" applyBorder="1" applyAlignment="1" applyProtection="1">
      <alignment wrapText="1" readingOrder="1"/>
      <protection locked="0"/>
    </xf>
    <xf numFmtId="0" fontId="6" fillId="0" borderId="29" xfId="43" applyFont="1" applyBorder="1" applyAlignment="1" applyProtection="1">
      <alignment vertical="center" readingOrder="1"/>
      <protection locked="0"/>
    </xf>
    <xf numFmtId="207" fontId="6" fillId="0" borderId="24" xfId="43" applyNumberFormat="1" applyFont="1" applyBorder="1" applyAlignment="1" applyProtection="1">
      <alignment wrapText="1" readingOrder="1"/>
      <protection locked="0"/>
    </xf>
    <xf numFmtId="0" fontId="5" fillId="0" borderId="28" xfId="43" applyFont="1" applyBorder="1" applyAlignment="1" applyProtection="1">
      <alignment vertical="center" wrapText="1" readingOrder="1"/>
      <protection locked="0"/>
    </xf>
    <xf numFmtId="0" fontId="6" fillId="0" borderId="30" xfId="43" applyFont="1" applyBorder="1" applyAlignment="1" applyProtection="1">
      <alignment horizontal="left" vertical="center" readingOrder="1"/>
      <protection locked="0"/>
    </xf>
    <xf numFmtId="0" fontId="6" fillId="0" borderId="30" xfId="43" applyFont="1" applyBorder="1" applyAlignment="1" applyProtection="1">
      <alignment vertical="center" wrapText="1" readingOrder="1"/>
      <protection locked="0"/>
    </xf>
    <xf numFmtId="0" fontId="4" fillId="0" borderId="31" xfId="43" applyFont="1" applyBorder="1" applyAlignment="1" applyProtection="1">
      <alignment vertical="top" wrapText="1"/>
      <protection locked="0"/>
    </xf>
    <xf numFmtId="0" fontId="7" fillId="0" borderId="0" xfId="43" applyFont="1" applyBorder="1">
      <alignment/>
      <protection/>
    </xf>
    <xf numFmtId="0" fontId="7" fillId="0" borderId="0" xfId="43" applyFont="1" applyBorder="1" applyAlignment="1">
      <alignment/>
      <protection/>
    </xf>
    <xf numFmtId="0" fontId="6" fillId="0" borderId="0" xfId="43" applyFont="1" applyBorder="1" applyAlignment="1" applyProtection="1">
      <alignment horizontal="center" vertical="center" wrapText="1" readingOrder="1"/>
      <protection locked="0"/>
    </xf>
    <xf numFmtId="0" fontId="4" fillId="0" borderId="0" xfId="43" applyFont="1" applyBorder="1">
      <alignment/>
      <protection/>
    </xf>
    <xf numFmtId="0" fontId="4" fillId="0" borderId="0" xfId="43" applyFont="1" applyBorder="1" applyAlignment="1">
      <alignment/>
      <protection/>
    </xf>
    <xf numFmtId="207" fontId="6" fillId="0" borderId="0" xfId="43" applyNumberFormat="1" applyFont="1" applyBorder="1" applyAlignment="1" applyProtection="1">
      <alignment horizontal="right" wrapText="1" readingOrder="1"/>
      <protection locked="0"/>
    </xf>
    <xf numFmtId="0" fontId="5" fillId="0" borderId="0" xfId="43" applyFont="1" applyBorder="1" applyAlignment="1" applyProtection="1">
      <alignment horizontal="right" wrapText="1" readingOrder="1"/>
      <protection locked="0"/>
    </xf>
    <xf numFmtId="207" fontId="6" fillId="0" borderId="0" xfId="43" applyNumberFormat="1" applyFont="1" applyBorder="1" applyAlignment="1" applyProtection="1">
      <alignment wrapText="1" readingOrder="1"/>
      <protection locked="0"/>
    </xf>
    <xf numFmtId="0" fontId="4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194" fontId="7" fillId="0" borderId="15" xfId="37" applyFont="1" applyBorder="1" applyAlignment="1">
      <alignment/>
    </xf>
    <xf numFmtId="2" fontId="7" fillId="0" borderId="15" xfId="0" applyNumberFormat="1" applyFont="1" applyBorder="1" applyAlignment="1">
      <alignment/>
    </xf>
    <xf numFmtId="194" fontId="7" fillId="0" borderId="15" xfId="0" applyNumberFormat="1" applyFont="1" applyBorder="1" applyAlignment="1">
      <alignment/>
    </xf>
    <xf numFmtId="0" fontId="4" fillId="0" borderId="0" xfId="43" applyFont="1" applyFill="1">
      <alignment/>
      <protection/>
    </xf>
    <xf numFmtId="0" fontId="4" fillId="0" borderId="0" xfId="43" applyFont="1" applyFill="1" applyAlignment="1" applyProtection="1">
      <alignment horizontal="right" vertical="top" wrapText="1" readingOrder="1"/>
      <protection locked="0"/>
    </xf>
    <xf numFmtId="0" fontId="7" fillId="0" borderId="0" xfId="43" applyFont="1" applyFill="1">
      <alignment/>
      <protection/>
    </xf>
    <xf numFmtId="0" fontId="7" fillId="0" borderId="15" xfId="43" applyFont="1" applyFill="1" applyBorder="1" applyAlignment="1">
      <alignment horizontal="center"/>
      <protection/>
    </xf>
    <xf numFmtId="194" fontId="7" fillId="0" borderId="15" xfId="43" applyNumberFormat="1" applyFont="1" applyFill="1" applyBorder="1">
      <alignment/>
      <protection/>
    </xf>
    <xf numFmtId="0" fontId="4" fillId="0" borderId="15" xfId="43" applyFont="1" applyFill="1" applyBorder="1" applyAlignment="1">
      <alignment horizontal="left"/>
      <protection/>
    </xf>
    <xf numFmtId="194" fontId="4" fillId="0" borderId="15" xfId="37" applyFont="1" applyFill="1" applyBorder="1" applyAlignment="1">
      <alignment horizontal="center"/>
    </xf>
    <xf numFmtId="0" fontId="5" fillId="0" borderId="0" xfId="0" applyFont="1" applyAlignment="1" applyProtection="1">
      <alignment vertical="top" wrapText="1" readingOrder="1"/>
      <protection locked="0"/>
    </xf>
    <xf numFmtId="0" fontId="4" fillId="0" borderId="2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32" xfId="0" applyFont="1" applyBorder="1" applyAlignment="1">
      <alignment/>
    </xf>
    <xf numFmtId="194" fontId="4" fillId="0" borderId="20" xfId="37" applyFont="1" applyBorder="1" applyAlignment="1">
      <alignment/>
    </xf>
    <xf numFmtId="0" fontId="6" fillId="0" borderId="27" xfId="43" applyFont="1" applyBorder="1" applyAlignment="1" applyProtection="1">
      <alignment horizontal="right" vertical="center" wrapText="1" readingOrder="1"/>
      <protection locked="0"/>
    </xf>
    <xf numFmtId="0" fontId="4" fillId="0" borderId="26" xfId="43" applyFont="1" applyBorder="1" applyAlignment="1" applyProtection="1">
      <alignment vertical="top"/>
      <protection locked="0"/>
    </xf>
    <xf numFmtId="207" fontId="5" fillId="0" borderId="33" xfId="43" applyNumberFormat="1" applyFont="1" applyBorder="1" applyAlignment="1" applyProtection="1">
      <alignment horizontal="right" wrapText="1" readingOrder="1"/>
      <protection locked="0"/>
    </xf>
    <xf numFmtId="0" fontId="4" fillId="0" borderId="25" xfId="43" applyFont="1" applyBorder="1" applyAlignment="1" applyProtection="1">
      <alignment vertical="top"/>
      <protection locked="0"/>
    </xf>
    <xf numFmtId="0" fontId="6" fillId="0" borderId="34" xfId="43" applyFont="1" applyBorder="1" applyAlignment="1" applyProtection="1">
      <alignment horizontal="right" wrapText="1" readingOrder="1"/>
      <protection locked="0"/>
    </xf>
    <xf numFmtId="0" fontId="6" fillId="0" borderId="27" xfId="43" applyFont="1" applyBorder="1" applyAlignment="1" applyProtection="1">
      <alignment horizontal="right" wrapText="1" readingOrder="1"/>
      <protection locked="0"/>
    </xf>
    <xf numFmtId="194" fontId="5" fillId="0" borderId="27" xfId="37" applyFont="1" applyBorder="1" applyAlignment="1" applyProtection="1">
      <alignment horizontal="right" wrapText="1" readingOrder="1"/>
      <protection locked="0"/>
    </xf>
    <xf numFmtId="0" fontId="6" fillId="0" borderId="0" xfId="0" applyFont="1" applyFill="1" applyBorder="1" applyAlignment="1" applyProtection="1">
      <alignment wrapText="1" readingOrder="1"/>
      <protection locked="0"/>
    </xf>
    <xf numFmtId="0" fontId="6" fillId="0" borderId="0" xfId="0" applyFont="1" applyFill="1" applyBorder="1" applyAlignment="1" applyProtection="1">
      <alignment horizontal="center" wrapText="1" readingOrder="1"/>
      <protection locked="0"/>
    </xf>
    <xf numFmtId="0" fontId="6" fillId="0" borderId="0" xfId="0" applyFont="1" applyFill="1" applyBorder="1" applyAlignment="1" applyProtection="1">
      <alignment horizontal="center" vertical="center" wrapText="1" readingOrder="1"/>
      <protection locked="0"/>
    </xf>
    <xf numFmtId="0" fontId="6" fillId="0" borderId="15" xfId="0" applyFont="1" applyFill="1" applyBorder="1" applyAlignment="1" applyProtection="1">
      <alignment horizontal="center" vertical="center" wrapText="1" readingOrder="1"/>
      <protection locked="0"/>
    </xf>
    <xf numFmtId="0" fontId="5" fillId="0" borderId="35" xfId="0" applyFont="1" applyFill="1" applyBorder="1" applyAlignment="1" applyProtection="1">
      <alignment horizontal="left" vertical="top" wrapText="1" readingOrder="1"/>
      <protection locked="0"/>
    </xf>
    <xf numFmtId="207" fontId="5" fillId="0" borderId="35" xfId="0" applyNumberFormat="1" applyFont="1" applyFill="1" applyBorder="1" applyAlignment="1" applyProtection="1">
      <alignment horizontal="right" vertical="top" wrapText="1" readingOrder="1"/>
      <protection locked="0"/>
    </xf>
    <xf numFmtId="0" fontId="5" fillId="0" borderId="35" xfId="0" applyFont="1" applyFill="1" applyBorder="1" applyAlignment="1" applyProtection="1">
      <alignment horizontal="center" vertical="top" wrapText="1" readingOrder="1"/>
      <protection locked="0"/>
    </xf>
    <xf numFmtId="209" fontId="5" fillId="0" borderId="35" xfId="0" applyNumberFormat="1" applyFont="1" applyFill="1" applyBorder="1" applyAlignment="1" applyProtection="1">
      <alignment horizontal="center" vertical="top" wrapText="1" readingOrder="1"/>
      <protection locked="0"/>
    </xf>
    <xf numFmtId="0" fontId="5" fillId="0" borderId="36" xfId="0" applyFont="1" applyFill="1" applyBorder="1" applyAlignment="1" applyProtection="1">
      <alignment vertical="top" wrapText="1" readingOrder="1"/>
      <protection locked="0"/>
    </xf>
    <xf numFmtId="0" fontId="5" fillId="0" borderId="37" xfId="0" applyFont="1" applyFill="1" applyBorder="1" applyAlignment="1" applyProtection="1">
      <alignment horizontal="left" vertical="top" wrapText="1" readingOrder="1"/>
      <protection locked="0"/>
    </xf>
    <xf numFmtId="0" fontId="5" fillId="0" borderId="38" xfId="0" applyFont="1" applyFill="1" applyBorder="1" applyAlignment="1" applyProtection="1">
      <alignment vertical="top" wrapText="1" readingOrder="1"/>
      <protection locked="0"/>
    </xf>
    <xf numFmtId="0" fontId="5" fillId="0" borderId="39" xfId="0" applyFont="1" applyFill="1" applyBorder="1" applyAlignment="1" applyProtection="1">
      <alignment horizontal="left" vertical="top" wrapText="1" readingOrder="1"/>
      <protection locked="0"/>
    </xf>
    <xf numFmtId="207" fontId="5" fillId="0" borderId="39" xfId="0" applyNumberFormat="1" applyFont="1" applyFill="1" applyBorder="1" applyAlignment="1" applyProtection="1">
      <alignment horizontal="right" vertical="top" wrapText="1" readingOrder="1"/>
      <protection locked="0"/>
    </xf>
    <xf numFmtId="0" fontId="5" fillId="0" borderId="39" xfId="0" applyFont="1" applyFill="1" applyBorder="1" applyAlignment="1" applyProtection="1">
      <alignment horizontal="center" vertical="top" wrapText="1" readingOrder="1"/>
      <protection locked="0"/>
    </xf>
    <xf numFmtId="209" fontId="5" fillId="0" borderId="39" xfId="0" applyNumberFormat="1" applyFont="1" applyFill="1" applyBorder="1" applyAlignment="1" applyProtection="1">
      <alignment horizontal="center" vertical="top" wrapText="1" readingOrder="1"/>
      <protection locked="0"/>
    </xf>
    <xf numFmtId="207" fontId="6" fillId="0" borderId="40" xfId="0" applyNumberFormat="1" applyFont="1" applyFill="1" applyBorder="1" applyAlignment="1" applyProtection="1">
      <alignment horizontal="right" vertical="center" wrapText="1" readingOrder="1"/>
      <protection locked="0"/>
    </xf>
    <xf numFmtId="0" fontId="5" fillId="0" borderId="40" xfId="0" applyFont="1" applyFill="1" applyBorder="1" applyAlignment="1" applyProtection="1">
      <alignment horizontal="center" vertical="center" wrapText="1" readingOrder="1"/>
      <protection locked="0"/>
    </xf>
    <xf numFmtId="0" fontId="6" fillId="0" borderId="41" xfId="0" applyFont="1" applyFill="1" applyBorder="1" applyAlignment="1" applyProtection="1">
      <alignment readingOrder="1"/>
      <protection locked="0"/>
    </xf>
    <xf numFmtId="0" fontId="6" fillId="0" borderId="25" xfId="0" applyFont="1" applyFill="1" applyBorder="1" applyAlignment="1" applyProtection="1">
      <alignment readingOrder="1"/>
      <protection locked="0"/>
    </xf>
    <xf numFmtId="0" fontId="6" fillId="0" borderId="26" xfId="0" applyFont="1" applyFill="1" applyBorder="1" applyAlignment="1" applyProtection="1">
      <alignment readingOrder="1"/>
      <protection locked="0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 vertical="center" wrapText="1" readingOrder="1"/>
      <protection locked="0"/>
    </xf>
    <xf numFmtId="0" fontId="6" fillId="0" borderId="20" xfId="0" applyFont="1" applyFill="1" applyBorder="1" applyAlignment="1" applyProtection="1">
      <alignment horizontal="center" vertical="center" wrapText="1" readingOrder="1"/>
      <protection locked="0"/>
    </xf>
    <xf numFmtId="0" fontId="5" fillId="0" borderId="42" xfId="0" applyFont="1" applyFill="1" applyBorder="1" applyAlignment="1" applyProtection="1">
      <alignment vertical="top" wrapText="1" readingOrder="1"/>
      <protection locked="0"/>
    </xf>
    <xf numFmtId="0" fontId="5" fillId="0" borderId="43" xfId="0" applyFont="1" applyFill="1" applyBorder="1" applyAlignment="1" applyProtection="1">
      <alignment horizontal="left" vertical="top" wrapText="1" readingOrder="1"/>
      <protection locked="0"/>
    </xf>
    <xf numFmtId="207" fontId="5" fillId="0" borderId="43" xfId="0" applyNumberFormat="1" applyFont="1" applyFill="1" applyBorder="1" applyAlignment="1" applyProtection="1">
      <alignment horizontal="right" vertical="top" wrapText="1" readingOrder="1"/>
      <protection locked="0"/>
    </xf>
    <xf numFmtId="0" fontId="5" fillId="0" borderId="43" xfId="0" applyFont="1" applyFill="1" applyBorder="1" applyAlignment="1" applyProtection="1">
      <alignment horizontal="center" vertical="top" wrapText="1" readingOrder="1"/>
      <protection locked="0"/>
    </xf>
    <xf numFmtId="209" fontId="5" fillId="0" borderId="43" xfId="0" applyNumberFormat="1" applyFont="1" applyFill="1" applyBorder="1" applyAlignment="1" applyProtection="1">
      <alignment horizontal="center" vertical="top" wrapText="1" readingOrder="1"/>
      <protection locked="0"/>
    </xf>
    <xf numFmtId="49" fontId="5" fillId="0" borderId="43" xfId="0" applyNumberFormat="1" applyFont="1" applyFill="1" applyBorder="1" applyAlignment="1" applyProtection="1">
      <alignment horizontal="center" vertical="top" wrapText="1" readingOrder="1"/>
      <protection locked="0"/>
    </xf>
    <xf numFmtId="0" fontId="6" fillId="0" borderId="20" xfId="0" applyFont="1" applyFill="1" applyBorder="1" applyAlignment="1" applyProtection="1">
      <alignment horizontal="center" wrapText="1" readingOrder="1"/>
      <protection locked="0"/>
    </xf>
    <xf numFmtId="0" fontId="5" fillId="0" borderId="0" xfId="0" applyFont="1" applyFill="1" applyBorder="1" applyAlignment="1" applyProtection="1">
      <alignment vertical="top" wrapText="1" readingOrder="1"/>
      <protection locked="0"/>
    </xf>
    <xf numFmtId="0" fontId="5" fillId="0" borderId="0" xfId="0" applyFont="1" applyFill="1" applyBorder="1" applyAlignment="1" applyProtection="1">
      <alignment horizontal="left" vertical="top" wrapText="1" readingOrder="1"/>
      <protection locked="0"/>
    </xf>
    <xf numFmtId="207" fontId="5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5" fillId="0" borderId="0" xfId="0" applyFont="1" applyFill="1" applyBorder="1" applyAlignment="1" applyProtection="1">
      <alignment horizontal="center" vertical="top" wrapText="1" readingOrder="1"/>
      <protection locked="0"/>
    </xf>
    <xf numFmtId="209" fontId="5" fillId="0" borderId="0" xfId="0" applyNumberFormat="1" applyFont="1" applyFill="1" applyBorder="1" applyAlignment="1" applyProtection="1">
      <alignment horizontal="center" vertical="top" wrapText="1" readingOrder="1"/>
      <protection locked="0"/>
    </xf>
    <xf numFmtId="0" fontId="5" fillId="0" borderId="44" xfId="0" applyFont="1" applyBorder="1" applyAlignment="1" applyProtection="1">
      <alignment vertical="center" wrapText="1" readingOrder="1"/>
      <protection locked="0"/>
    </xf>
    <xf numFmtId="0" fontId="5" fillId="0" borderId="45" xfId="0" applyFont="1" applyBorder="1" applyAlignment="1" applyProtection="1">
      <alignment vertical="center" wrapText="1" readingOrder="1"/>
      <protection locked="0"/>
    </xf>
    <xf numFmtId="207" fontId="6" fillId="0" borderId="46" xfId="0" applyNumberFormat="1" applyFont="1" applyBorder="1" applyAlignment="1" applyProtection="1">
      <alignment vertical="center" wrapText="1" readingOrder="1"/>
      <protection locked="0"/>
    </xf>
    <xf numFmtId="0" fontId="5" fillId="0" borderId="47" xfId="0" applyFont="1" applyBorder="1" applyAlignment="1" applyProtection="1">
      <alignment vertical="center" wrapText="1" readingOrder="1"/>
      <protection locked="0"/>
    </xf>
    <xf numFmtId="0" fontId="5" fillId="0" borderId="0" xfId="0" applyFont="1" applyAlignment="1" applyProtection="1">
      <alignment vertical="center" wrapText="1" readingOrder="1"/>
      <protection locked="0"/>
    </xf>
    <xf numFmtId="0" fontId="5" fillId="0" borderId="48" xfId="0" applyFont="1" applyBorder="1" applyAlignment="1" applyProtection="1">
      <alignment vertical="center" wrapText="1" readingOrder="1"/>
      <protection locked="0"/>
    </xf>
    <xf numFmtId="207" fontId="5" fillId="0" borderId="47" xfId="0" applyNumberFormat="1" applyFont="1" applyBorder="1" applyAlignment="1" applyProtection="1">
      <alignment vertical="center" wrapText="1" readingOrder="1"/>
      <protection locked="0"/>
    </xf>
    <xf numFmtId="0" fontId="8" fillId="0" borderId="0" xfId="0" applyFont="1" applyAlignment="1" applyProtection="1">
      <alignment vertical="center" wrapText="1" readingOrder="1"/>
      <protection locked="0"/>
    </xf>
    <xf numFmtId="207" fontId="5" fillId="0" borderId="49" xfId="0" applyNumberFormat="1" applyFont="1" applyBorder="1" applyAlignment="1" applyProtection="1">
      <alignment vertical="center" wrapText="1" readingOrder="1"/>
      <protection locked="0"/>
    </xf>
    <xf numFmtId="0" fontId="5" fillId="0" borderId="48" xfId="0" applyFont="1" applyBorder="1" applyAlignment="1" applyProtection="1">
      <alignment horizontal="right" vertical="center" wrapText="1" readingOrder="1"/>
      <protection locked="0"/>
    </xf>
    <xf numFmtId="207" fontId="5" fillId="0" borderId="0" xfId="0" applyNumberFormat="1" applyFont="1" applyAlignment="1" applyProtection="1">
      <alignment vertical="center" wrapText="1" readingOrder="1"/>
      <protection locked="0"/>
    </xf>
    <xf numFmtId="210" fontId="5" fillId="0" borderId="48" xfId="0" applyNumberFormat="1" applyFont="1" applyBorder="1" applyAlignment="1" applyProtection="1">
      <alignment vertical="center" wrapText="1" readingOrder="1"/>
      <protection locked="0"/>
    </xf>
    <xf numFmtId="207" fontId="6" fillId="0" borderId="50" xfId="0" applyNumberFormat="1" applyFont="1" applyBorder="1" applyAlignment="1" applyProtection="1">
      <alignment vertical="center" wrapText="1" readingOrder="1"/>
      <protection locked="0"/>
    </xf>
    <xf numFmtId="0" fontId="5" fillId="0" borderId="49" xfId="0" applyFont="1" applyBorder="1" applyAlignment="1" applyProtection="1">
      <alignment vertical="center" wrapText="1" readingOrder="1"/>
      <protection locked="0"/>
    </xf>
    <xf numFmtId="0" fontId="5" fillId="0" borderId="51" xfId="0" applyFont="1" applyBorder="1" applyAlignment="1" applyProtection="1">
      <alignment vertical="center" wrapText="1" readingOrder="1"/>
      <protection locked="0"/>
    </xf>
    <xf numFmtId="0" fontId="5" fillId="0" borderId="52" xfId="0" applyFont="1" applyBorder="1" applyAlignment="1" applyProtection="1">
      <alignment vertical="center" wrapText="1" readingOrder="1"/>
      <protection locked="0"/>
    </xf>
    <xf numFmtId="0" fontId="6" fillId="0" borderId="53" xfId="0" applyFont="1" applyBorder="1" applyAlignment="1" applyProtection="1">
      <alignment vertical="center" wrapText="1" readingOrder="1"/>
      <protection locked="0"/>
    </xf>
    <xf numFmtId="0" fontId="5" fillId="0" borderId="0" xfId="0" applyFont="1" applyAlignment="1" applyProtection="1" quotePrefix="1">
      <alignment horizontal="left" vertical="top" wrapText="1" readingOrder="1"/>
      <protection locked="0"/>
    </xf>
    <xf numFmtId="207" fontId="5" fillId="0" borderId="0" xfId="0" applyNumberFormat="1" applyFont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194" fontId="5" fillId="0" borderId="0" xfId="37" applyFont="1" applyAlignment="1" applyProtection="1">
      <alignment horizontal="right" vertical="top" wrapText="1" readingOrder="1"/>
      <protection locked="0"/>
    </xf>
    <xf numFmtId="207" fontId="5" fillId="0" borderId="0" xfId="0" applyNumberFormat="1" applyFont="1" applyAlignment="1" applyProtection="1">
      <alignment horizontal="right" vertical="top" wrapText="1" readingOrder="1"/>
      <protection locked="0"/>
    </xf>
    <xf numFmtId="0" fontId="4" fillId="0" borderId="16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54" xfId="0" applyFont="1" applyBorder="1" applyAlignment="1">
      <alignment/>
    </xf>
    <xf numFmtId="0" fontId="4" fillId="0" borderId="55" xfId="0" applyFont="1" applyBorder="1" applyAlignment="1">
      <alignment/>
    </xf>
    <xf numFmtId="194" fontId="4" fillId="0" borderId="32" xfId="37" applyFont="1" applyBorder="1" applyAlignment="1">
      <alignment/>
    </xf>
    <xf numFmtId="194" fontId="4" fillId="0" borderId="22" xfId="37" applyFont="1" applyBorder="1" applyAlignment="1">
      <alignment/>
    </xf>
    <xf numFmtId="194" fontId="4" fillId="0" borderId="14" xfId="37" applyFont="1" applyBorder="1" applyAlignment="1">
      <alignment/>
    </xf>
    <xf numFmtId="194" fontId="7" fillId="0" borderId="23" xfId="0" applyNumberFormat="1" applyFont="1" applyBorder="1" applyAlignment="1">
      <alignment/>
    </xf>
    <xf numFmtId="194" fontId="4" fillId="0" borderId="21" xfId="37" applyFont="1" applyFill="1" applyBorder="1" applyAlignment="1">
      <alignment horizontal="right"/>
    </xf>
    <xf numFmtId="194" fontId="4" fillId="0" borderId="0" xfId="37" applyFont="1" applyFill="1" applyBorder="1" applyAlignment="1">
      <alignment horizontal="right"/>
    </xf>
    <xf numFmtId="194" fontId="4" fillId="0" borderId="14" xfId="37" applyFont="1" applyFill="1" applyBorder="1" applyAlignment="1">
      <alignment horizontal="right"/>
    </xf>
    <xf numFmtId="0" fontId="4" fillId="0" borderId="14" xfId="0" applyFont="1" applyFill="1" applyBorder="1" applyAlignment="1">
      <alignment/>
    </xf>
    <xf numFmtId="0" fontId="48" fillId="0" borderId="0" xfId="33" applyFont="1" applyAlignment="1">
      <alignment horizontal="left"/>
      <protection/>
    </xf>
    <xf numFmtId="0" fontId="48" fillId="0" borderId="14" xfId="33" applyFont="1" applyBorder="1" applyAlignment="1">
      <alignment horizontal="left"/>
      <protection/>
    </xf>
    <xf numFmtId="49" fontId="48" fillId="0" borderId="0" xfId="33" applyNumberFormat="1" applyFont="1" applyAlignment="1">
      <alignment horizontal="left"/>
      <protection/>
    </xf>
    <xf numFmtId="0" fontId="5" fillId="0" borderId="14" xfId="0" applyFont="1" applyFill="1" applyBorder="1" applyAlignment="1" applyProtection="1">
      <alignment horizontal="left" vertical="top" wrapText="1" readingOrder="1"/>
      <protection locked="0"/>
    </xf>
    <xf numFmtId="0" fontId="48" fillId="0" borderId="0" xfId="33" applyFont="1" applyBorder="1" applyAlignment="1">
      <alignment horizontal="left"/>
      <protection/>
    </xf>
    <xf numFmtId="0" fontId="4" fillId="0" borderId="21" xfId="0" applyFont="1" applyBorder="1" applyAlignment="1">
      <alignment horizontal="center"/>
    </xf>
    <xf numFmtId="49" fontId="48" fillId="0" borderId="0" xfId="33" applyNumberFormat="1" applyFont="1" applyBorder="1" applyAlignment="1">
      <alignment horizontal="left"/>
      <protection/>
    </xf>
    <xf numFmtId="211" fontId="4" fillId="0" borderId="21" xfId="37" applyNumberFormat="1" applyFont="1" applyFill="1" applyBorder="1" applyAlignment="1">
      <alignment horizontal="right"/>
    </xf>
    <xf numFmtId="211" fontId="4" fillId="0" borderId="14" xfId="37" applyNumberFormat="1" applyFont="1" applyFill="1" applyBorder="1" applyAlignment="1">
      <alignment horizontal="right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194" fontId="7" fillId="0" borderId="0" xfId="37" applyFont="1" applyFill="1" applyBorder="1" applyAlignment="1">
      <alignment horizontal="right"/>
    </xf>
    <xf numFmtId="0" fontId="4" fillId="0" borderId="0" xfId="0" applyFont="1" applyAlignment="1">
      <alignment shrinkToFit="1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49" fillId="0" borderId="0" xfId="43" applyFont="1" applyFill="1">
      <alignment/>
      <protection/>
    </xf>
    <xf numFmtId="0" fontId="49" fillId="0" borderId="0" xfId="43" applyFont="1" applyFill="1" applyAlignment="1">
      <alignment/>
      <protection/>
    </xf>
    <xf numFmtId="0" fontId="50" fillId="0" borderId="15" xfId="43" applyFont="1" applyFill="1" applyBorder="1" applyAlignment="1" applyProtection="1">
      <alignment horizontal="center" vertical="center" wrapText="1" readingOrder="1"/>
      <protection locked="0"/>
    </xf>
    <xf numFmtId="0" fontId="49" fillId="0" borderId="15" xfId="43" applyFont="1" applyFill="1" applyBorder="1">
      <alignment/>
      <protection/>
    </xf>
    <xf numFmtId="0" fontId="49" fillId="0" borderId="15" xfId="43" applyFont="1" applyFill="1" applyBorder="1" applyAlignment="1" applyProtection="1">
      <alignment vertical="top" wrapText="1"/>
      <protection locked="0"/>
    </xf>
    <xf numFmtId="0" fontId="51" fillId="0" borderId="20" xfId="43" applyFont="1" applyFill="1" applyBorder="1" applyAlignment="1" applyProtection="1">
      <alignment horizontal="left" vertical="center" wrapText="1" readingOrder="1"/>
      <protection locked="0"/>
    </xf>
    <xf numFmtId="0" fontId="49" fillId="0" borderId="20" xfId="43" applyFont="1" applyFill="1" applyBorder="1" applyAlignment="1" applyProtection="1">
      <alignment horizontal="right" vertical="center" wrapText="1" readingOrder="1"/>
      <protection locked="0"/>
    </xf>
    <xf numFmtId="0" fontId="49" fillId="0" borderId="22" xfId="43" applyFont="1" applyFill="1" applyBorder="1" applyAlignment="1" applyProtection="1">
      <alignment horizontal="left" vertical="center" wrapText="1" readingOrder="1"/>
      <protection locked="0"/>
    </xf>
    <xf numFmtId="207" fontId="49" fillId="0" borderId="22" xfId="43" applyNumberFormat="1" applyFont="1" applyFill="1" applyBorder="1" applyAlignment="1" applyProtection="1">
      <alignment horizontal="right" vertical="center" wrapText="1" readingOrder="1"/>
      <protection locked="0"/>
    </xf>
    <xf numFmtId="0" fontId="49" fillId="0" borderId="32" xfId="43" applyFont="1" applyFill="1" applyBorder="1" applyAlignment="1" applyProtection="1">
      <alignment horizontal="left" vertical="center" wrapText="1" readingOrder="1"/>
      <protection locked="0"/>
    </xf>
    <xf numFmtId="207" fontId="49" fillId="0" borderId="32" xfId="43" applyNumberFormat="1" applyFont="1" applyFill="1" applyBorder="1" applyAlignment="1" applyProtection="1">
      <alignment horizontal="right" vertical="center" wrapText="1" readingOrder="1"/>
      <protection locked="0"/>
    </xf>
    <xf numFmtId="0" fontId="50" fillId="0" borderId="56" xfId="43" applyFont="1" applyFill="1" applyBorder="1" applyAlignment="1" applyProtection="1">
      <alignment horizontal="center" vertical="center" readingOrder="1"/>
      <protection locked="0"/>
    </xf>
    <xf numFmtId="207" fontId="50" fillId="0" borderId="56" xfId="43" applyNumberFormat="1" applyFont="1" applyFill="1" applyBorder="1" applyAlignment="1" applyProtection="1">
      <alignment horizontal="right" vertical="center" wrapText="1" readingOrder="1"/>
      <protection locked="0"/>
    </xf>
    <xf numFmtId="0" fontId="51" fillId="0" borderId="57" xfId="43" applyFont="1" applyFill="1" applyBorder="1" applyAlignment="1" applyProtection="1">
      <alignment horizontal="left" vertical="center" wrapText="1" readingOrder="1"/>
      <protection locked="0"/>
    </xf>
    <xf numFmtId="0" fontId="49" fillId="0" borderId="57" xfId="43" applyFont="1" applyFill="1" applyBorder="1" applyAlignment="1" applyProtection="1">
      <alignment horizontal="right" vertical="center" wrapText="1" readingOrder="1"/>
      <protection locked="0"/>
    </xf>
    <xf numFmtId="0" fontId="50" fillId="0" borderId="56" xfId="43" applyFont="1" applyFill="1" applyBorder="1" applyAlignment="1" applyProtection="1">
      <alignment horizontal="right" vertical="center" wrapText="1" readingOrder="1"/>
      <protection locked="0"/>
    </xf>
    <xf numFmtId="0" fontId="50" fillId="0" borderId="0" xfId="43" applyFont="1" applyFill="1" applyBorder="1" applyAlignment="1" applyProtection="1">
      <alignment vertical="center" wrapText="1" readingOrder="1"/>
      <protection locked="0"/>
    </xf>
    <xf numFmtId="0" fontId="50" fillId="0" borderId="0" xfId="43" applyFont="1" applyFill="1" applyBorder="1" applyAlignment="1" applyProtection="1">
      <alignment horizontal="right" vertical="center" wrapText="1" readingOrder="1"/>
      <protection locked="0"/>
    </xf>
    <xf numFmtId="207" fontId="50" fillId="0" borderId="10" xfId="43" applyNumberFormat="1" applyFont="1" applyFill="1" applyBorder="1" applyAlignment="1" applyProtection="1">
      <alignment horizontal="right" vertical="center" wrapText="1" readingOrder="1"/>
      <protection locked="0"/>
    </xf>
    <xf numFmtId="0" fontId="49" fillId="0" borderId="0" xfId="43" applyFont="1" applyFill="1" applyBorder="1">
      <alignment/>
      <protection/>
    </xf>
    <xf numFmtId="0" fontId="1" fillId="0" borderId="0" xfId="0" applyFont="1" applyFill="1" applyAlignment="1">
      <alignment horizontal="right"/>
    </xf>
    <xf numFmtId="194" fontId="7" fillId="0" borderId="15" xfId="37" applyFont="1" applyFill="1" applyBorder="1" applyAlignment="1">
      <alignment horizontal="right"/>
    </xf>
    <xf numFmtId="0" fontId="49" fillId="0" borderId="0" xfId="43" applyFont="1" applyFill="1">
      <alignment/>
      <protection/>
    </xf>
    <xf numFmtId="207" fontId="49" fillId="0" borderId="22" xfId="43" applyNumberFormat="1" applyFont="1" applyFill="1" applyBorder="1" applyAlignment="1" applyProtection="1">
      <alignment horizontal="right" vertical="center" wrapText="1" readingOrder="1"/>
      <protection locked="0"/>
    </xf>
    <xf numFmtId="0" fontId="49" fillId="0" borderId="22" xfId="43" applyFont="1" applyFill="1" applyBorder="1" applyAlignment="1" applyProtection="1">
      <alignment vertical="top" wrapText="1"/>
      <protection locked="0"/>
    </xf>
    <xf numFmtId="0" fontId="52" fillId="0" borderId="22" xfId="43" applyFont="1" applyFill="1" applyBorder="1" applyAlignment="1" applyProtection="1">
      <alignment horizontal="left" vertical="center" wrapText="1" readingOrder="1"/>
      <protection locked="0"/>
    </xf>
    <xf numFmtId="0" fontId="5" fillId="0" borderId="58" xfId="0" applyFont="1" applyFill="1" applyBorder="1" applyAlignment="1" applyProtection="1">
      <alignment vertical="top" wrapText="1" readingOrder="1"/>
      <protection locked="0"/>
    </xf>
    <xf numFmtId="0" fontId="5" fillId="0" borderId="59" xfId="0" applyFont="1" applyFill="1" applyBorder="1" applyAlignment="1" applyProtection="1">
      <alignment horizontal="left" vertical="top" wrapText="1" readingOrder="1"/>
      <protection locked="0"/>
    </xf>
    <xf numFmtId="207" fontId="5" fillId="0" borderId="59" xfId="0" applyNumberFormat="1" applyFont="1" applyFill="1" applyBorder="1" applyAlignment="1" applyProtection="1">
      <alignment horizontal="right" vertical="top" wrapText="1" readingOrder="1"/>
      <protection locked="0"/>
    </xf>
    <xf numFmtId="0" fontId="5" fillId="0" borderId="59" xfId="0" applyFont="1" applyFill="1" applyBorder="1" applyAlignment="1" applyProtection="1">
      <alignment horizontal="center" vertical="top" wrapText="1" readingOrder="1"/>
      <protection locked="0"/>
    </xf>
    <xf numFmtId="209" fontId="5" fillId="0" borderId="59" xfId="0" applyNumberFormat="1" applyFont="1" applyFill="1" applyBorder="1" applyAlignment="1" applyProtection="1">
      <alignment horizontal="center" vertical="top" wrapText="1" readingOrder="1"/>
      <protection locked="0"/>
    </xf>
    <xf numFmtId="207" fontId="5" fillId="0" borderId="15" xfId="0" applyNumberFormat="1" applyFont="1" applyFill="1" applyBorder="1" applyAlignment="1" applyProtection="1">
      <alignment horizontal="right" vertical="top" wrapText="1" readingOrder="1"/>
      <protection locked="0"/>
    </xf>
    <xf numFmtId="0" fontId="5" fillId="0" borderId="15" xfId="0" applyFont="1" applyFill="1" applyBorder="1" applyAlignment="1" applyProtection="1">
      <alignment horizontal="center" vertical="top" wrapText="1" readingOrder="1"/>
      <protection locked="0"/>
    </xf>
    <xf numFmtId="209" fontId="5" fillId="0" borderId="15" xfId="0" applyNumberFormat="1" applyFont="1" applyFill="1" applyBorder="1" applyAlignment="1" applyProtection="1">
      <alignment horizontal="center" vertical="top" wrapText="1" readingOrder="1"/>
      <protection locked="0"/>
    </xf>
    <xf numFmtId="194" fontId="4" fillId="0" borderId="22" xfId="37" applyFont="1" applyFill="1" applyBorder="1" applyAlignment="1">
      <alignment horizontal="right"/>
    </xf>
    <xf numFmtId="194" fontId="4" fillId="0" borderId="22" xfId="37" applyFont="1" applyFill="1" applyBorder="1" applyAlignment="1">
      <alignment horizontal="center"/>
    </xf>
    <xf numFmtId="211" fontId="4" fillId="0" borderId="22" xfId="37" applyNumberFormat="1" applyFont="1" applyFill="1" applyBorder="1" applyAlignment="1">
      <alignment horizontal="right"/>
    </xf>
    <xf numFmtId="194" fontId="4" fillId="0" borderId="20" xfId="37" applyFont="1" applyFill="1" applyBorder="1" applyAlignment="1">
      <alignment horizontal="right"/>
    </xf>
    <xf numFmtId="194" fontId="4" fillId="0" borderId="32" xfId="37" applyFont="1" applyFill="1" applyBorder="1" applyAlignment="1">
      <alignment horizontal="right"/>
    </xf>
    <xf numFmtId="0" fontId="4" fillId="0" borderId="0" xfId="0" applyFont="1" applyAlignment="1">
      <alignment vertical="center"/>
    </xf>
    <xf numFmtId="0" fontId="6" fillId="0" borderId="47" xfId="0" applyFont="1" applyBorder="1" applyAlignment="1" applyProtection="1">
      <alignment vertical="center" wrapText="1" readingOrder="1"/>
      <protection locked="0"/>
    </xf>
    <xf numFmtId="0" fontId="50" fillId="0" borderId="0" xfId="43" applyFont="1" applyFill="1" applyBorder="1" applyAlignment="1" applyProtection="1">
      <alignment horizontal="right" vertical="center" wrapText="1" readingOrder="1"/>
      <protection locked="0"/>
    </xf>
    <xf numFmtId="207" fontId="50" fillId="0" borderId="56" xfId="43" applyNumberFormat="1" applyFont="1" applyFill="1" applyBorder="1" applyAlignment="1" applyProtection="1">
      <alignment horizontal="right" vertical="center" wrapText="1" readingOrder="1"/>
      <protection locked="0"/>
    </xf>
    <xf numFmtId="207" fontId="49" fillId="0" borderId="32" xfId="43" applyNumberFormat="1" applyFont="1" applyFill="1" applyBorder="1" applyAlignment="1" applyProtection="1">
      <alignment horizontal="right" vertical="center" wrapText="1" readingOrder="1"/>
      <protection locked="0"/>
    </xf>
    <xf numFmtId="207" fontId="49" fillId="0" borderId="22" xfId="43" applyNumberFormat="1" applyFont="1" applyFill="1" applyBorder="1" applyAlignment="1" applyProtection="1">
      <alignment horizontal="right" vertical="center" wrapText="1" readingOrder="1"/>
      <protection locked="0"/>
    </xf>
    <xf numFmtId="0" fontId="49" fillId="0" borderId="22" xfId="43" applyFont="1" applyFill="1" applyBorder="1" applyAlignment="1" applyProtection="1">
      <alignment vertical="top" wrapText="1"/>
      <protection locked="0"/>
    </xf>
    <xf numFmtId="0" fontId="49" fillId="0" borderId="57" xfId="43" applyFont="1" applyFill="1" applyBorder="1" applyAlignment="1" applyProtection="1">
      <alignment horizontal="right" vertical="center" wrapText="1" readingOrder="1"/>
      <protection locked="0"/>
    </xf>
    <xf numFmtId="0" fontId="49" fillId="0" borderId="0" xfId="43" applyFont="1" applyFill="1">
      <alignment/>
      <protection/>
    </xf>
    <xf numFmtId="0" fontId="50" fillId="0" borderId="15" xfId="43" applyFont="1" applyFill="1" applyBorder="1" applyAlignment="1" applyProtection="1">
      <alignment horizontal="center" vertical="center" wrapText="1" readingOrder="1"/>
      <protection locked="0"/>
    </xf>
    <xf numFmtId="0" fontId="49" fillId="0" borderId="15" xfId="43" applyFont="1" applyFill="1" applyBorder="1" applyAlignment="1" applyProtection="1">
      <alignment vertical="top" wrapText="1"/>
      <protection locked="0"/>
    </xf>
    <xf numFmtId="0" fontId="49" fillId="0" borderId="20" xfId="43" applyFont="1" applyFill="1" applyBorder="1" applyAlignment="1" applyProtection="1">
      <alignment horizontal="right" vertical="center" wrapText="1" readingOrder="1"/>
      <protection locked="0"/>
    </xf>
    <xf numFmtId="0" fontId="4" fillId="0" borderId="10" xfId="43" applyFont="1" applyBorder="1" applyAlignment="1" applyProtection="1">
      <alignment vertical="top" wrapText="1"/>
      <protection locked="0"/>
    </xf>
    <xf numFmtId="207" fontId="7" fillId="0" borderId="0" xfId="43" applyNumberFormat="1" applyFont="1" applyBorder="1" applyAlignment="1" applyProtection="1">
      <alignment vertical="center" wrapText="1" readingOrder="1"/>
      <protection locked="0"/>
    </xf>
    <xf numFmtId="0" fontId="4" fillId="0" borderId="0" xfId="43" applyFont="1" applyAlignment="1">
      <alignment/>
      <protection/>
    </xf>
    <xf numFmtId="194" fontId="7" fillId="0" borderId="12" xfId="37" applyFont="1" applyBorder="1" applyAlignment="1" applyProtection="1">
      <alignment vertical="top" wrapText="1"/>
      <protection locked="0"/>
    </xf>
    <xf numFmtId="210" fontId="5" fillId="0" borderId="14" xfId="0" applyNumberFormat="1" applyFont="1" applyBorder="1" applyAlignment="1" applyProtection="1">
      <alignment vertical="center" wrapText="1" readingOrder="1"/>
      <protection locked="0"/>
    </xf>
    <xf numFmtId="0" fontId="50" fillId="0" borderId="15" xfId="43" applyFont="1" applyFill="1" applyBorder="1" applyAlignment="1" applyProtection="1">
      <alignment horizontal="center" vertical="center" wrapText="1" readingOrder="1"/>
      <protection locked="0"/>
    </xf>
    <xf numFmtId="0" fontId="49" fillId="0" borderId="15" xfId="43" applyFont="1" applyFill="1" applyBorder="1">
      <alignment/>
      <protection/>
    </xf>
    <xf numFmtId="0" fontId="49" fillId="0" borderId="20" xfId="43" applyFont="1" applyFill="1" applyBorder="1" applyAlignment="1" applyProtection="1">
      <alignment horizontal="right" vertical="center" wrapText="1" readingOrder="1"/>
      <protection locked="0"/>
    </xf>
    <xf numFmtId="207" fontId="50" fillId="0" borderId="0" xfId="43" applyNumberFormat="1" applyFont="1" applyFill="1" applyBorder="1" applyAlignment="1" applyProtection="1">
      <alignment horizontal="right" vertical="center" wrapText="1" readingOrder="1"/>
      <protection locked="0"/>
    </xf>
    <xf numFmtId="0" fontId="53" fillId="0" borderId="22" xfId="43" applyFont="1" applyFill="1" applyBorder="1" applyAlignment="1" applyProtection="1">
      <alignment horizontal="left" vertical="center" wrapText="1" readingOrder="1"/>
      <protection locked="0"/>
    </xf>
    <xf numFmtId="207" fontId="6" fillId="0" borderId="60" xfId="0" applyNumberFormat="1" applyFont="1" applyBorder="1" applyAlignment="1" applyProtection="1">
      <alignment vertical="center" wrapText="1" readingOrder="1"/>
      <protection locked="0"/>
    </xf>
    <xf numFmtId="207" fontId="5" fillId="0" borderId="0" xfId="0" applyNumberFormat="1" applyFont="1" applyBorder="1" applyAlignment="1" applyProtection="1">
      <alignment vertical="top" wrapText="1" readingOrder="1"/>
      <protection locked="0"/>
    </xf>
    <xf numFmtId="0" fontId="7" fillId="0" borderId="0" xfId="43" applyFont="1">
      <alignment/>
      <protection/>
    </xf>
    <xf numFmtId="207" fontId="6" fillId="0" borderId="11" xfId="0" applyNumberFormat="1" applyFont="1" applyBorder="1" applyAlignment="1" applyProtection="1">
      <alignment vertical="center" wrapText="1" readingOrder="1"/>
      <protection locked="0"/>
    </xf>
    <xf numFmtId="0" fontId="1" fillId="0" borderId="0" xfId="0" applyFont="1" applyFill="1" applyAlignment="1">
      <alignment horizontal="left"/>
    </xf>
    <xf numFmtId="0" fontId="5" fillId="0" borderId="0" xfId="0" applyFont="1" applyAlignment="1" applyProtection="1">
      <alignment horizontal="right" wrapText="1" readingOrder="1"/>
      <protection locked="0"/>
    </xf>
    <xf numFmtId="0" fontId="4" fillId="0" borderId="0" xfId="0" applyFont="1" applyAlignment="1">
      <alignment/>
    </xf>
    <xf numFmtId="0" fontId="5" fillId="0" borderId="0" xfId="0" applyFont="1" applyAlignment="1" applyProtection="1">
      <alignment wrapText="1" readingOrder="1"/>
      <protection locked="0"/>
    </xf>
    <xf numFmtId="206" fontId="5" fillId="0" borderId="0" xfId="0" applyNumberFormat="1" applyFont="1" applyAlignment="1" applyProtection="1">
      <alignment horizontal="center" wrapText="1" readingOrder="1"/>
      <protection locked="0"/>
    </xf>
    <xf numFmtId="0" fontId="6" fillId="0" borderId="0" xfId="0" applyFont="1" applyAlignment="1" applyProtection="1">
      <alignment wrapText="1" readingOrder="1"/>
      <protection locked="0"/>
    </xf>
    <xf numFmtId="0" fontId="6" fillId="0" borderId="0" xfId="0" applyFont="1" applyAlignment="1" applyProtection="1">
      <alignment horizontal="center" wrapText="1" readingOrder="1"/>
      <protection locked="0"/>
    </xf>
    <xf numFmtId="0" fontId="5" fillId="0" borderId="0" xfId="0" applyFont="1" applyAlignment="1" applyProtection="1">
      <alignment horizontal="center" wrapText="1" readingOrder="1"/>
      <protection locked="0"/>
    </xf>
    <xf numFmtId="206" fontId="6" fillId="0" borderId="0" xfId="0" applyNumberFormat="1" applyFont="1" applyAlignment="1" applyProtection="1">
      <alignment horizontal="center" wrapText="1" readingOrder="1"/>
      <protection locked="0"/>
    </xf>
    <xf numFmtId="207" fontId="5" fillId="0" borderId="0" xfId="0" applyNumberFormat="1" applyFont="1" applyAlignment="1" applyProtection="1">
      <alignment horizontal="right" wrapText="1" readingOrder="1"/>
      <protection locked="0"/>
    </xf>
    <xf numFmtId="0" fontId="5" fillId="0" borderId="0" xfId="0" applyFont="1" applyAlignment="1" applyProtection="1">
      <alignment horizontal="left" wrapText="1" readingOrder="1"/>
      <protection locked="0"/>
    </xf>
    <xf numFmtId="0" fontId="5" fillId="0" borderId="0" xfId="0" applyFont="1" applyAlignment="1" applyProtection="1">
      <alignment horizontal="left" vertical="top" wrapText="1" readingOrder="1"/>
      <protection locked="0"/>
    </xf>
    <xf numFmtId="0" fontId="5" fillId="0" borderId="0" xfId="0" applyFont="1" applyAlignment="1" applyProtection="1">
      <alignment horizontal="right" vertical="top" wrapText="1" readingOrder="1"/>
      <protection locked="0"/>
    </xf>
    <xf numFmtId="0" fontId="6" fillId="0" borderId="0" xfId="0" applyFont="1" applyAlignment="1" applyProtection="1">
      <alignment horizontal="center" vertical="top" wrapText="1" readingOrder="1"/>
      <protection locked="0"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33" borderId="15" xfId="0" applyFont="1" applyFill="1" applyBorder="1" applyAlignment="1" applyProtection="1">
      <alignment horizontal="center" vertical="center" wrapText="1" readingOrder="1"/>
      <protection locked="0"/>
    </xf>
    <xf numFmtId="0" fontId="5" fillId="0" borderId="0" xfId="0" applyFont="1" applyBorder="1" applyAlignment="1" applyProtection="1">
      <alignment horizontal="left" vertical="top" wrapText="1" readingOrder="1"/>
      <protection locked="0"/>
    </xf>
    <xf numFmtId="0" fontId="4" fillId="0" borderId="0" xfId="0" applyFont="1" applyBorder="1" applyAlignment="1">
      <alignment/>
    </xf>
    <xf numFmtId="0" fontId="6" fillId="0" borderId="0" xfId="0" applyFont="1" applyBorder="1" applyAlignment="1" applyProtection="1">
      <alignment horizontal="center" vertical="top" wrapText="1" readingOrder="1"/>
      <protection locked="0"/>
    </xf>
    <xf numFmtId="0" fontId="6" fillId="0" borderId="0" xfId="0" applyFont="1" applyBorder="1" applyAlignment="1" applyProtection="1">
      <alignment horizontal="left" wrapText="1" readingOrder="1"/>
      <protection locked="0"/>
    </xf>
    <xf numFmtId="0" fontId="6" fillId="33" borderId="16" xfId="0" applyFont="1" applyFill="1" applyBorder="1" applyAlignment="1" applyProtection="1">
      <alignment horizontal="center" vertical="center" wrapText="1" readingOrder="1"/>
      <protection locked="0"/>
    </xf>
    <xf numFmtId="0" fontId="6" fillId="33" borderId="17" xfId="0" applyFont="1" applyFill="1" applyBorder="1" applyAlignment="1" applyProtection="1">
      <alignment horizontal="center" vertical="center" wrapText="1" readingOrder="1"/>
      <protection locked="0"/>
    </xf>
    <xf numFmtId="0" fontId="6" fillId="33" borderId="54" xfId="0" applyFont="1" applyFill="1" applyBorder="1" applyAlignment="1" applyProtection="1">
      <alignment horizontal="center" vertical="center" wrapText="1" readingOrder="1"/>
      <protection locked="0"/>
    </xf>
    <xf numFmtId="0" fontId="6" fillId="33" borderId="23" xfId="0" applyFont="1" applyFill="1" applyBorder="1" applyAlignment="1" applyProtection="1">
      <alignment horizontal="center" vertical="center" wrapText="1" readingOrder="1"/>
      <protection locked="0"/>
    </xf>
    <xf numFmtId="0" fontId="5" fillId="0" borderId="0" xfId="43" applyFont="1" applyAlignment="1" applyProtection="1">
      <alignment horizontal="left" vertical="top" wrapText="1" readingOrder="1"/>
      <protection locked="0"/>
    </xf>
    <xf numFmtId="0" fontId="4" fillId="0" borderId="0" xfId="43" applyFont="1">
      <alignment/>
      <protection/>
    </xf>
    <xf numFmtId="0" fontId="5" fillId="0" borderId="0" xfId="43" applyFont="1" applyAlignment="1" applyProtection="1">
      <alignment horizontal="right" vertical="top" wrapText="1" readingOrder="1"/>
      <protection locked="0"/>
    </xf>
    <xf numFmtId="0" fontId="6" fillId="0" borderId="0" xfId="43" applyFont="1" applyAlignment="1" applyProtection="1">
      <alignment horizontal="center" vertical="center" wrapText="1" readingOrder="1"/>
      <protection locked="0"/>
    </xf>
    <xf numFmtId="0" fontId="6" fillId="0" borderId="0" xfId="43" applyFont="1" applyAlignment="1" applyProtection="1">
      <alignment horizontal="center" vertical="top" wrapText="1" readingOrder="1"/>
      <protection locked="0"/>
    </xf>
    <xf numFmtId="0" fontId="6" fillId="0" borderId="0" xfId="43" applyFont="1" applyAlignment="1" applyProtection="1">
      <alignment vertical="top" wrapText="1" readingOrder="1"/>
      <protection locked="0"/>
    </xf>
    <xf numFmtId="0" fontId="5" fillId="0" borderId="0" xfId="43" applyFont="1" applyAlignment="1" applyProtection="1">
      <alignment vertical="top" wrapText="1" readingOrder="1"/>
      <protection locked="0"/>
    </xf>
    <xf numFmtId="0" fontId="5" fillId="0" borderId="0" xfId="43" applyFont="1" applyAlignment="1" applyProtection="1">
      <alignment vertical="top" readingOrder="1"/>
      <protection locked="0"/>
    </xf>
    <xf numFmtId="0" fontId="4" fillId="0" borderId="0" xfId="43" applyFont="1" applyAlignment="1">
      <alignment/>
      <protection/>
    </xf>
    <xf numFmtId="207" fontId="5" fillId="0" borderId="0" xfId="43" applyNumberFormat="1" applyFont="1" applyAlignment="1" applyProtection="1">
      <alignment horizontal="right" vertical="top" wrapText="1" readingOrder="1"/>
      <protection locked="0"/>
    </xf>
    <xf numFmtId="0" fontId="4" fillId="0" borderId="0" xfId="43" applyFont="1" applyAlignment="1">
      <alignment horizontal="right"/>
      <protection/>
    </xf>
    <xf numFmtId="0" fontId="6" fillId="0" borderId="0" xfId="43" applyFont="1" applyAlignment="1" applyProtection="1">
      <alignment horizontal="right" wrapText="1" readingOrder="1"/>
      <protection locked="0"/>
    </xf>
    <xf numFmtId="0" fontId="6" fillId="0" borderId="27" xfId="43" applyFont="1" applyBorder="1" applyAlignment="1" applyProtection="1">
      <alignment vertical="center" wrapText="1" readingOrder="1"/>
      <protection locked="0"/>
    </xf>
    <xf numFmtId="0" fontId="4" fillId="0" borderId="25" xfId="43" applyFont="1" applyBorder="1" applyAlignment="1" applyProtection="1">
      <alignment vertical="top" wrapText="1"/>
      <protection locked="0"/>
    </xf>
    <xf numFmtId="0" fontId="4" fillId="0" borderId="26" xfId="43" applyFont="1" applyBorder="1" applyAlignment="1" applyProtection="1">
      <alignment vertical="top" wrapText="1"/>
      <protection locked="0"/>
    </xf>
    <xf numFmtId="0" fontId="6" fillId="0" borderId="27" xfId="43" applyFont="1" applyBorder="1" applyAlignment="1" applyProtection="1">
      <alignment horizontal="center" vertical="center" wrapText="1" readingOrder="1"/>
      <protection locked="0"/>
    </xf>
    <xf numFmtId="0" fontId="4" fillId="0" borderId="26" xfId="43" applyFont="1" applyBorder="1" applyAlignment="1" applyProtection="1">
      <alignment horizontal="center" vertical="top" wrapText="1"/>
      <protection locked="0"/>
    </xf>
    <xf numFmtId="0" fontId="6" fillId="0" borderId="29" xfId="43" applyFont="1" applyBorder="1" applyAlignment="1" applyProtection="1">
      <alignment horizontal="left" vertical="center" wrapText="1" readingOrder="1"/>
      <protection locked="0"/>
    </xf>
    <xf numFmtId="207" fontId="6" fillId="0" borderId="24" xfId="43" applyNumberFormat="1" applyFont="1" applyBorder="1" applyAlignment="1" applyProtection="1">
      <alignment horizontal="right" wrapText="1" readingOrder="1"/>
      <protection locked="0"/>
    </xf>
    <xf numFmtId="0" fontId="4" fillId="0" borderId="61" xfId="43" applyFont="1" applyBorder="1" applyAlignment="1" applyProtection="1">
      <alignment vertical="top" wrapText="1"/>
      <protection locked="0"/>
    </xf>
    <xf numFmtId="0" fontId="5" fillId="0" borderId="27" xfId="43" applyFont="1" applyBorder="1" applyAlignment="1" applyProtection="1">
      <alignment wrapText="1" readingOrder="1"/>
      <protection locked="0"/>
    </xf>
    <xf numFmtId="207" fontId="5" fillId="0" borderId="27" xfId="43" applyNumberFormat="1" applyFont="1" applyBorder="1" applyAlignment="1" applyProtection="1">
      <alignment horizontal="right" wrapText="1" readingOrder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7" fillId="0" borderId="15" xfId="0" applyFont="1" applyBorder="1" applyAlignment="1">
      <alignment horizontal="center"/>
    </xf>
    <xf numFmtId="2" fontId="4" fillId="0" borderId="20" xfId="0" applyNumberFormat="1" applyFont="1" applyBorder="1" applyAlignment="1">
      <alignment horizontal="right" vertical="center"/>
    </xf>
    <xf numFmtId="2" fontId="4" fillId="0" borderId="32" xfId="0" applyNumberFormat="1" applyFont="1" applyBorder="1" applyAlignment="1">
      <alignment horizontal="right" vertical="center"/>
    </xf>
    <xf numFmtId="194" fontId="4" fillId="0" borderId="20" xfId="37" applyFont="1" applyBorder="1" applyAlignment="1">
      <alignment horizontal="center" vertical="center"/>
    </xf>
    <xf numFmtId="194" fontId="4" fillId="0" borderId="32" xfId="37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5" xfId="43" applyFont="1" applyFill="1" applyBorder="1" applyAlignment="1">
      <alignment horizontal="center"/>
      <protection/>
    </xf>
    <xf numFmtId="0" fontId="4" fillId="0" borderId="0" xfId="43" applyFont="1" applyFill="1" applyAlignment="1" applyProtection="1">
      <alignment horizontal="left" vertical="top" wrapText="1" readingOrder="1"/>
      <protection locked="0"/>
    </xf>
    <xf numFmtId="0" fontId="4" fillId="0" borderId="0" xfId="43" applyFont="1" applyFill="1">
      <alignment/>
      <protection/>
    </xf>
    <xf numFmtId="0" fontId="7" fillId="0" borderId="0" xfId="43" applyFont="1" applyFill="1" applyAlignment="1" applyProtection="1">
      <alignment horizontal="center" vertical="top" wrapText="1" readingOrder="1"/>
      <protection locked="0"/>
    </xf>
    <xf numFmtId="0" fontId="7" fillId="0" borderId="0" xfId="43" applyFont="1" applyFill="1" applyAlignment="1" applyProtection="1">
      <alignment vertical="top" wrapText="1" readingOrder="1"/>
      <protection locked="0"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55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2" xfId="43" applyFont="1" applyBorder="1" applyAlignment="1" applyProtection="1">
      <alignment vertical="top" wrapText="1"/>
      <protection locked="0"/>
    </xf>
    <xf numFmtId="0" fontId="5" fillId="0" borderId="27" xfId="43" applyFont="1" applyBorder="1" applyAlignment="1" applyProtection="1">
      <alignment horizontal="right" wrapText="1" readingOrder="1"/>
      <protection locked="0"/>
    </xf>
    <xf numFmtId="207" fontId="5" fillId="0" borderId="28" xfId="43" applyNumberFormat="1" applyFont="1" applyBorder="1" applyAlignment="1" applyProtection="1">
      <alignment horizontal="right" wrapText="1" readingOrder="1"/>
      <protection locked="0"/>
    </xf>
    <xf numFmtId="0" fontId="4" fillId="0" borderId="31" xfId="43" applyFont="1" applyBorder="1" applyAlignment="1" applyProtection="1">
      <alignment vertical="top" wrapText="1"/>
      <protection locked="0"/>
    </xf>
    <xf numFmtId="0" fontId="4" fillId="0" borderId="62" xfId="43" applyFont="1" applyBorder="1" applyAlignment="1" applyProtection="1">
      <alignment vertical="top" wrapText="1"/>
      <protection locked="0"/>
    </xf>
    <xf numFmtId="0" fontId="6" fillId="0" borderId="27" xfId="43" applyFont="1" applyBorder="1" applyAlignment="1" applyProtection="1">
      <alignment horizontal="left" vertical="center" wrapText="1" readingOrder="1"/>
      <protection locked="0"/>
    </xf>
    <xf numFmtId="0" fontId="4" fillId="0" borderId="25" xfId="43" applyFont="1" applyBorder="1" applyAlignment="1" applyProtection="1">
      <alignment horizontal="center" vertical="top" wrapText="1"/>
      <protection locked="0"/>
    </xf>
    <xf numFmtId="0" fontId="4" fillId="0" borderId="25" xfId="43" applyFont="1" applyBorder="1" applyAlignment="1" applyProtection="1">
      <alignment horizontal="right" vertical="top" wrapText="1"/>
      <protection locked="0"/>
    </xf>
    <xf numFmtId="0" fontId="4" fillId="0" borderId="26" xfId="43" applyFont="1" applyBorder="1" applyAlignment="1" applyProtection="1">
      <alignment horizontal="right" vertical="top" wrapText="1"/>
      <protection locked="0"/>
    </xf>
    <xf numFmtId="0" fontId="6" fillId="0" borderId="63" xfId="0" applyFont="1" applyFill="1" applyBorder="1" applyAlignment="1" applyProtection="1">
      <alignment horizontal="center" vertical="center" wrapText="1" readingOrder="1"/>
      <protection locked="0"/>
    </xf>
    <xf numFmtId="0" fontId="6" fillId="0" borderId="64" xfId="0" applyFont="1" applyFill="1" applyBorder="1" applyAlignment="1" applyProtection="1">
      <alignment horizontal="center" vertical="center" wrapText="1" readingOrder="1"/>
      <protection locked="0"/>
    </xf>
    <xf numFmtId="0" fontId="6" fillId="0" borderId="15" xfId="0" applyFont="1" applyFill="1" applyBorder="1" applyAlignment="1" applyProtection="1">
      <alignment horizontal="center" vertical="center" wrapText="1" readingOrder="1"/>
      <protection locked="0"/>
    </xf>
    <xf numFmtId="0" fontId="4" fillId="0" borderId="15" xfId="0" applyFont="1" applyFill="1" applyBorder="1" applyAlignment="1" applyProtection="1">
      <alignment vertical="top" wrapText="1"/>
      <protection locked="0"/>
    </xf>
    <xf numFmtId="0" fontId="6" fillId="0" borderId="15" xfId="0" applyFont="1" applyFill="1" applyBorder="1" applyAlignment="1" applyProtection="1">
      <alignment horizontal="center" wrapText="1" readingOrder="1"/>
      <protection locked="0"/>
    </xf>
    <xf numFmtId="0" fontId="6" fillId="0" borderId="0" xfId="0" applyFont="1" applyFill="1" applyBorder="1" applyAlignment="1" applyProtection="1">
      <alignment horizontal="left" wrapText="1" readingOrder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6" fillId="0" borderId="20" xfId="0" applyFont="1" applyFill="1" applyBorder="1" applyAlignment="1" applyProtection="1">
      <alignment horizontal="center" vertical="center" wrapText="1" readingOrder="1"/>
      <protection locked="0"/>
    </xf>
    <xf numFmtId="0" fontId="6" fillId="0" borderId="32" xfId="0" applyFont="1" applyFill="1" applyBorder="1" applyAlignment="1" applyProtection="1">
      <alignment horizontal="center" vertical="center" wrapText="1" readingOrder="1"/>
      <protection locked="0"/>
    </xf>
    <xf numFmtId="0" fontId="6" fillId="0" borderId="19" xfId="0" applyFont="1" applyFill="1" applyBorder="1" applyAlignment="1" applyProtection="1">
      <alignment horizontal="center" vertical="top" wrapText="1" readingOrder="1"/>
      <protection locked="0"/>
    </xf>
    <xf numFmtId="0" fontId="6" fillId="0" borderId="18" xfId="0" applyFont="1" applyFill="1" applyBorder="1" applyAlignment="1" applyProtection="1">
      <alignment horizontal="center" vertical="top" wrapText="1" readingOrder="1"/>
      <protection locked="0"/>
    </xf>
    <xf numFmtId="0" fontId="5" fillId="0" borderId="0" xfId="0" applyFont="1" applyFill="1" applyAlignment="1" applyProtection="1">
      <alignment horizontal="left" vertical="top" wrapText="1" readingOrder="1"/>
      <protection locked="0"/>
    </xf>
    <xf numFmtId="0" fontId="4" fillId="0" borderId="0" xfId="0" applyFont="1" applyFill="1" applyAlignment="1">
      <alignment/>
    </xf>
    <xf numFmtId="0" fontId="5" fillId="0" borderId="0" xfId="0" applyFont="1" applyFill="1" applyAlignment="1" applyProtection="1">
      <alignment horizontal="right" vertical="top" wrapText="1" readingOrder="1"/>
      <protection locked="0"/>
    </xf>
    <xf numFmtId="0" fontId="6" fillId="0" borderId="0" xfId="0" applyFont="1" applyFill="1" applyAlignment="1" applyProtection="1">
      <alignment horizontal="center" vertical="top" wrapText="1" readingOrder="1"/>
      <protection locked="0"/>
    </xf>
    <xf numFmtId="0" fontId="6" fillId="0" borderId="0" xfId="0" applyFont="1" applyFill="1" applyAlignment="1" applyProtection="1">
      <alignment vertical="top" wrapText="1" readingOrder="1"/>
      <protection locked="0"/>
    </xf>
    <xf numFmtId="0" fontId="10" fillId="0" borderId="0" xfId="0" applyFont="1" applyBorder="1" applyAlignment="1" applyProtection="1">
      <alignment horizontal="left" vertical="center" wrapText="1" readingOrder="1"/>
      <protection locked="0"/>
    </xf>
    <xf numFmtId="0" fontId="10" fillId="0" borderId="48" xfId="0" applyFont="1" applyBorder="1" applyAlignment="1" applyProtection="1">
      <alignment horizontal="left" vertical="center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9" fillId="0" borderId="0" xfId="0" applyFont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 quotePrefix="1">
      <alignment horizontal="left" vertical="top" wrapText="1" readingOrder="1"/>
      <protection locked="0"/>
    </xf>
    <xf numFmtId="0" fontId="5" fillId="0" borderId="0" xfId="0" applyFont="1" applyAlignment="1" applyProtection="1">
      <alignment vertical="center" wrapText="1" readingOrder="1"/>
      <protection locked="0"/>
    </xf>
    <xf numFmtId="0" fontId="4" fillId="0" borderId="0" xfId="0" applyFont="1" applyAlignment="1">
      <alignment vertical="center"/>
    </xf>
    <xf numFmtId="0" fontId="6" fillId="0" borderId="0" xfId="0" applyFont="1" applyAlignment="1" applyProtection="1">
      <alignment vertical="center" wrapText="1" readingOrder="1"/>
      <protection locked="0"/>
    </xf>
    <xf numFmtId="0" fontId="5" fillId="0" borderId="65" xfId="0" applyFont="1" applyBorder="1" applyAlignment="1" applyProtection="1">
      <alignment vertical="center" wrapText="1" readingOrder="1"/>
      <protection locked="0"/>
    </xf>
    <xf numFmtId="0" fontId="4" fillId="0" borderId="48" xfId="0" applyFont="1" applyBorder="1" applyAlignment="1" applyProtection="1">
      <alignment vertical="center" wrapText="1"/>
      <protection locked="0"/>
    </xf>
    <xf numFmtId="0" fontId="5" fillId="0" borderId="47" xfId="0" applyFont="1" applyBorder="1" applyAlignment="1" applyProtection="1">
      <alignment vertical="center" wrapText="1" readingOrder="1"/>
      <protection locked="0"/>
    </xf>
    <xf numFmtId="0" fontId="5" fillId="0" borderId="0" xfId="0" applyFont="1" applyBorder="1" applyAlignment="1" applyProtection="1">
      <alignment vertical="center" wrapText="1" readingOrder="1"/>
      <protection locked="0"/>
    </xf>
    <xf numFmtId="0" fontId="4" fillId="0" borderId="45" xfId="0" applyFont="1" applyBorder="1" applyAlignment="1" applyProtection="1">
      <alignment vertical="center" wrapText="1"/>
      <protection locked="0"/>
    </xf>
    <xf numFmtId="0" fontId="5" fillId="0" borderId="49" xfId="0" applyFont="1" applyBorder="1" applyAlignment="1" applyProtection="1">
      <alignment vertical="center" wrapText="1" readingOrder="1"/>
      <protection locked="0"/>
    </xf>
    <xf numFmtId="0" fontId="4" fillId="0" borderId="51" xfId="0" applyFont="1" applyBorder="1" applyAlignment="1" applyProtection="1">
      <alignment vertical="center" wrapText="1"/>
      <protection locked="0"/>
    </xf>
    <xf numFmtId="0" fontId="5" fillId="0" borderId="51" xfId="0" applyFont="1" applyBorder="1" applyAlignment="1" applyProtection="1">
      <alignment vertical="center" wrapText="1" readingOrder="1"/>
      <protection locked="0"/>
    </xf>
    <xf numFmtId="0" fontId="5" fillId="0" borderId="52" xfId="0" applyFont="1" applyBorder="1" applyAlignment="1" applyProtection="1">
      <alignment vertical="center" wrapText="1" readingOrder="1"/>
      <protection locked="0"/>
    </xf>
    <xf numFmtId="0" fontId="4" fillId="0" borderId="52" xfId="0" applyFont="1" applyBorder="1" applyAlignment="1" applyProtection="1">
      <alignment vertical="center" wrapText="1"/>
      <protection locked="0"/>
    </xf>
    <xf numFmtId="0" fontId="6" fillId="0" borderId="47" xfId="0" applyFont="1" applyBorder="1" applyAlignment="1" applyProtection="1">
      <alignment vertical="center" wrapText="1" readingOrder="1"/>
      <protection locked="0"/>
    </xf>
    <xf numFmtId="0" fontId="2" fillId="0" borderId="0" xfId="0" applyFont="1" applyAlignment="1" applyProtection="1">
      <alignment vertical="center" wrapText="1" readingOrder="1"/>
      <protection locked="0"/>
    </xf>
    <xf numFmtId="0" fontId="1" fillId="0" borderId="0" xfId="0" applyFont="1" applyAlignment="1">
      <alignment vertical="center"/>
    </xf>
    <xf numFmtId="0" fontId="5" fillId="0" borderId="48" xfId="0" applyFont="1" applyBorder="1" applyAlignment="1" applyProtection="1">
      <alignment vertical="center" wrapText="1" readingOrder="1"/>
      <protection locked="0"/>
    </xf>
    <xf numFmtId="207" fontId="5" fillId="0" borderId="47" xfId="0" applyNumberFormat="1" applyFont="1" applyBorder="1" applyAlignment="1" applyProtection="1">
      <alignment vertical="center" wrapText="1" readingOrder="1"/>
      <protection locked="0"/>
    </xf>
    <xf numFmtId="0" fontId="8" fillId="0" borderId="0" xfId="0" applyFont="1" applyAlignment="1" applyProtection="1">
      <alignment vertical="center" wrapText="1" readingOrder="1"/>
      <protection locked="0"/>
    </xf>
    <xf numFmtId="207" fontId="5" fillId="0" borderId="49" xfId="0" applyNumberFormat="1" applyFont="1" applyBorder="1" applyAlignment="1" applyProtection="1">
      <alignment vertical="center" wrapText="1" readingOrder="1"/>
      <protection locked="0"/>
    </xf>
    <xf numFmtId="0" fontId="6" fillId="0" borderId="66" xfId="0" applyFont="1" applyBorder="1" applyAlignment="1" applyProtection="1">
      <alignment horizontal="center" vertical="center" wrapText="1" readingOrder="1"/>
      <protection locked="0"/>
    </xf>
    <xf numFmtId="0" fontId="4" fillId="0" borderId="67" xfId="0" applyFont="1" applyBorder="1" applyAlignment="1" applyProtection="1">
      <alignment vertical="center" wrapText="1"/>
      <protection locked="0"/>
    </xf>
    <xf numFmtId="0" fontId="4" fillId="0" borderId="68" xfId="0" applyFont="1" applyBorder="1" applyAlignment="1" applyProtection="1">
      <alignment vertical="center" wrapText="1"/>
      <protection locked="0"/>
    </xf>
    <xf numFmtId="0" fontId="5" fillId="0" borderId="69" xfId="0" applyFont="1" applyBorder="1" applyAlignment="1" applyProtection="1">
      <alignment vertical="center" wrapText="1" readingOrder="1"/>
      <protection locked="0"/>
    </xf>
    <xf numFmtId="0" fontId="4" fillId="0" borderId="46" xfId="0" applyFont="1" applyBorder="1" applyAlignment="1" applyProtection="1">
      <alignment vertical="center" wrapText="1"/>
      <protection locked="0"/>
    </xf>
    <xf numFmtId="0" fontId="5" fillId="0" borderId="44" xfId="0" applyFont="1" applyBorder="1" applyAlignment="1" applyProtection="1">
      <alignment vertical="center" wrapText="1" readingOrder="1"/>
      <protection locked="0"/>
    </xf>
    <xf numFmtId="0" fontId="5" fillId="0" borderId="45" xfId="0" applyFont="1" applyBorder="1" applyAlignment="1" applyProtection="1">
      <alignment vertical="center" wrapText="1" readingOrder="1"/>
      <protection locked="0"/>
    </xf>
    <xf numFmtId="0" fontId="6" fillId="0" borderId="0" xfId="0" applyFont="1" applyAlignment="1" applyProtection="1">
      <alignment horizontal="center" vertical="center" wrapText="1" readingOrder="1"/>
      <protection locked="0"/>
    </xf>
    <xf numFmtId="0" fontId="6" fillId="0" borderId="0" xfId="0" applyFont="1" applyAlignment="1" applyProtection="1">
      <alignment horizontal="left" vertical="top" wrapText="1" readingOrder="1"/>
      <protection locked="0"/>
    </xf>
    <xf numFmtId="194" fontId="7" fillId="0" borderId="15" xfId="37" applyFont="1" applyFill="1" applyBorder="1" applyAlignment="1">
      <alignment horizontal="right"/>
    </xf>
    <xf numFmtId="194" fontId="4" fillId="0" borderId="21" xfId="37" applyFont="1" applyFill="1" applyBorder="1" applyAlignment="1">
      <alignment horizontal="center"/>
    </xf>
    <xf numFmtId="194" fontId="4" fillId="0" borderId="14" xfId="37" applyFont="1" applyFill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94" fontId="4" fillId="0" borderId="21" xfId="37" applyFont="1" applyFill="1" applyBorder="1" applyAlignment="1">
      <alignment horizontal="right"/>
    </xf>
    <xf numFmtId="194" fontId="4" fillId="0" borderId="0" xfId="37" applyFont="1" applyFill="1" applyBorder="1" applyAlignment="1">
      <alignment horizontal="right"/>
    </xf>
    <xf numFmtId="194" fontId="4" fillId="0" borderId="14" xfId="37" applyFont="1" applyFill="1" applyBorder="1" applyAlignment="1">
      <alignment horizontal="right"/>
    </xf>
    <xf numFmtId="194" fontId="4" fillId="0" borderId="0" xfId="37" applyFont="1" applyFill="1" applyBorder="1" applyAlignment="1">
      <alignment horizontal="center"/>
    </xf>
    <xf numFmtId="194" fontId="4" fillId="0" borderId="16" xfId="37" applyFont="1" applyFill="1" applyBorder="1" applyAlignment="1">
      <alignment horizontal="right"/>
    </xf>
    <xf numFmtId="194" fontId="4" fillId="0" borderId="17" xfId="37" applyFont="1" applyFill="1" applyBorder="1" applyAlignment="1">
      <alignment horizontal="right"/>
    </xf>
    <xf numFmtId="194" fontId="4" fillId="0" borderId="13" xfId="37" applyFont="1" applyFill="1" applyBorder="1" applyAlignment="1">
      <alignment horizontal="right"/>
    </xf>
    <xf numFmtId="0" fontId="7" fillId="0" borderId="13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48" fillId="0" borderId="0" xfId="33" applyFont="1" applyAlignment="1">
      <alignment horizontal="left"/>
      <protection/>
    </xf>
    <xf numFmtId="0" fontId="48" fillId="0" borderId="14" xfId="33" applyFont="1" applyBorder="1" applyAlignment="1">
      <alignment horizontal="left"/>
      <protection/>
    </xf>
    <xf numFmtId="0" fontId="4" fillId="0" borderId="0" xfId="0" applyFont="1" applyFill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left"/>
    </xf>
    <xf numFmtId="0" fontId="7" fillId="0" borderId="13" xfId="0" applyFont="1" applyBorder="1" applyAlignment="1">
      <alignment horizontal="center" vertical="center" shrinkToFit="1"/>
    </xf>
    <xf numFmtId="0" fontId="7" fillId="0" borderId="55" xfId="0" applyFont="1" applyBorder="1" applyAlignment="1">
      <alignment horizontal="center" vertical="center" shrinkToFit="1"/>
    </xf>
    <xf numFmtId="0" fontId="4" fillId="0" borderId="0" xfId="0" applyFont="1" applyAlignment="1">
      <alignment horizontal="left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left" shrinkToFit="1"/>
    </xf>
    <xf numFmtId="0" fontId="4" fillId="0" borderId="0" xfId="0" applyFont="1" applyBorder="1" applyAlignment="1">
      <alignment horizontal="left" shrinkToFit="1"/>
    </xf>
    <xf numFmtId="0" fontId="4" fillId="0" borderId="14" xfId="0" applyFont="1" applyBorder="1" applyAlignment="1">
      <alignment horizontal="left" shrinkToFit="1"/>
    </xf>
    <xf numFmtId="194" fontId="7" fillId="0" borderId="15" xfId="37" applyFont="1" applyFill="1" applyBorder="1" applyAlignment="1">
      <alignment horizontal="right" shrinkToFit="1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left" shrinkToFit="1"/>
    </xf>
    <xf numFmtId="0" fontId="1" fillId="0" borderId="0" xfId="0" applyFont="1" applyAlignment="1">
      <alignment horizontal="left" shrinkToFit="1"/>
    </xf>
    <xf numFmtId="0" fontId="1" fillId="0" borderId="14" xfId="0" applyFont="1" applyBorder="1" applyAlignment="1">
      <alignment horizontal="left" shrinkToFit="1"/>
    </xf>
    <xf numFmtId="0" fontId="50" fillId="0" borderId="0" xfId="43" applyFont="1" applyFill="1" applyBorder="1" applyAlignment="1" applyProtection="1">
      <alignment horizontal="right" vertical="center" wrapText="1" readingOrder="1"/>
      <protection locked="0"/>
    </xf>
    <xf numFmtId="0" fontId="49" fillId="0" borderId="0" xfId="43" applyFont="1" applyFill="1" applyBorder="1" applyAlignment="1" applyProtection="1">
      <alignment vertical="top" wrapText="1"/>
      <protection locked="0"/>
    </xf>
    <xf numFmtId="207" fontId="50" fillId="0" borderId="56" xfId="43" applyNumberFormat="1" applyFont="1" applyFill="1" applyBorder="1" applyAlignment="1" applyProtection="1">
      <alignment horizontal="right" vertical="center" wrapText="1" readingOrder="1"/>
      <protection locked="0"/>
    </xf>
    <xf numFmtId="0" fontId="49" fillId="0" borderId="56" xfId="43" applyFont="1" applyFill="1" applyBorder="1" applyAlignment="1" applyProtection="1">
      <alignment vertical="top" wrapText="1"/>
      <protection locked="0"/>
    </xf>
    <xf numFmtId="0" fontId="1" fillId="0" borderId="0" xfId="0" applyFont="1" applyFill="1" applyAlignment="1">
      <alignment horizontal="center"/>
    </xf>
    <xf numFmtId="0" fontId="50" fillId="0" borderId="0" xfId="43" applyFont="1" applyFill="1" applyAlignment="1" applyProtection="1">
      <alignment horizontal="center" vertical="center" wrapText="1" readingOrder="1"/>
      <protection locked="0"/>
    </xf>
    <xf numFmtId="0" fontId="49" fillId="0" borderId="0" xfId="43" applyFont="1" applyFill="1" applyAlignment="1">
      <alignment horizontal="center"/>
      <protection/>
    </xf>
    <xf numFmtId="207" fontId="49" fillId="0" borderId="32" xfId="43" applyNumberFormat="1" applyFont="1" applyFill="1" applyBorder="1" applyAlignment="1" applyProtection="1">
      <alignment horizontal="right" vertical="center" wrapText="1" readingOrder="1"/>
      <protection locked="0"/>
    </xf>
    <xf numFmtId="0" fontId="49" fillId="0" borderId="32" xfId="43" applyFont="1" applyFill="1" applyBorder="1" applyAlignment="1" applyProtection="1">
      <alignment vertical="top" wrapText="1"/>
      <protection locked="0"/>
    </xf>
    <xf numFmtId="207" fontId="49" fillId="0" borderId="22" xfId="43" applyNumberFormat="1" applyFont="1" applyFill="1" applyBorder="1" applyAlignment="1" applyProtection="1">
      <alignment horizontal="right" vertical="center" wrapText="1" readingOrder="1"/>
      <protection locked="0"/>
    </xf>
    <xf numFmtId="0" fontId="49" fillId="0" borderId="22" xfId="43" applyFont="1" applyFill="1" applyBorder="1" applyAlignment="1" applyProtection="1">
      <alignment vertical="top" wrapText="1"/>
      <protection locked="0"/>
    </xf>
    <xf numFmtId="207" fontId="49" fillId="0" borderId="21" xfId="43" applyNumberFormat="1" applyFont="1" applyFill="1" applyBorder="1" applyAlignment="1" applyProtection="1">
      <alignment horizontal="right" vertical="center" wrapText="1" readingOrder="1"/>
      <protection locked="0"/>
    </xf>
    <xf numFmtId="207" fontId="49" fillId="0" borderId="0" xfId="43" applyNumberFormat="1" applyFont="1" applyFill="1" applyBorder="1" applyAlignment="1" applyProtection="1">
      <alignment horizontal="right" vertical="center" wrapText="1" readingOrder="1"/>
      <protection locked="0"/>
    </xf>
    <xf numFmtId="207" fontId="49" fillId="0" borderId="14" xfId="43" applyNumberFormat="1" applyFont="1" applyFill="1" applyBorder="1" applyAlignment="1" applyProtection="1">
      <alignment horizontal="right" vertical="center" wrapText="1" readingOrder="1"/>
      <protection locked="0"/>
    </xf>
    <xf numFmtId="207" fontId="49" fillId="0" borderId="21" xfId="43" applyNumberFormat="1" applyFont="1" applyFill="1" applyBorder="1" applyAlignment="1" applyProtection="1">
      <alignment horizontal="center" vertical="center" wrapText="1" readingOrder="1"/>
      <protection locked="0"/>
    </xf>
    <xf numFmtId="207" fontId="49" fillId="0" borderId="0" xfId="43" applyNumberFormat="1" applyFont="1" applyFill="1" applyBorder="1" applyAlignment="1" applyProtection="1">
      <alignment horizontal="center" vertical="center" wrapText="1" readingOrder="1"/>
      <protection locked="0"/>
    </xf>
    <xf numFmtId="207" fontId="49" fillId="0" borderId="14" xfId="43" applyNumberFormat="1" applyFont="1" applyFill="1" applyBorder="1" applyAlignment="1" applyProtection="1">
      <alignment horizontal="center" vertical="center" wrapText="1" readingOrder="1"/>
      <protection locked="0"/>
    </xf>
    <xf numFmtId="0" fontId="49" fillId="0" borderId="57" xfId="43" applyFont="1" applyFill="1" applyBorder="1" applyAlignment="1" applyProtection="1">
      <alignment horizontal="right" vertical="center" wrapText="1" readingOrder="1"/>
      <protection locked="0"/>
    </xf>
    <xf numFmtId="0" fontId="49" fillId="0" borderId="57" xfId="43" applyFont="1" applyFill="1" applyBorder="1" applyAlignment="1" applyProtection="1">
      <alignment vertical="top" wrapText="1"/>
      <protection locked="0"/>
    </xf>
    <xf numFmtId="0" fontId="49" fillId="0" borderId="0" xfId="43" applyFont="1" applyFill="1">
      <alignment/>
      <protection/>
    </xf>
    <xf numFmtId="0" fontId="49" fillId="0" borderId="0" xfId="43" applyFont="1" applyFill="1" applyAlignment="1" applyProtection="1">
      <alignment horizontal="right" vertical="top" wrapText="1" readingOrder="1"/>
      <protection locked="0"/>
    </xf>
    <xf numFmtId="0" fontId="50" fillId="0" borderId="15" xfId="43" applyFont="1" applyFill="1" applyBorder="1" applyAlignment="1" applyProtection="1">
      <alignment horizontal="center" vertical="center" wrapText="1" readingOrder="1"/>
      <protection locked="0"/>
    </xf>
    <xf numFmtId="0" fontId="49" fillId="0" borderId="15" xfId="43" applyFont="1" applyFill="1" applyBorder="1" applyAlignment="1" applyProtection="1">
      <alignment vertical="top" wrapText="1"/>
      <protection locked="0"/>
    </xf>
    <xf numFmtId="0" fontId="49" fillId="0" borderId="20" xfId="43" applyFont="1" applyFill="1" applyBorder="1" applyAlignment="1" applyProtection="1">
      <alignment horizontal="right" vertical="center" wrapText="1" readingOrder="1"/>
      <protection locked="0"/>
    </xf>
    <xf numFmtId="0" fontId="49" fillId="0" borderId="20" xfId="43" applyFont="1" applyFill="1" applyBorder="1" applyAlignment="1" applyProtection="1">
      <alignment vertical="top" wrapText="1"/>
      <protection locked="0"/>
    </xf>
    <xf numFmtId="0" fontId="50" fillId="0" borderId="0" xfId="43" applyFont="1" applyFill="1" applyAlignment="1" applyProtection="1">
      <alignment horizontal="center" vertical="center" readingOrder="1"/>
      <protection locked="0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กติ 2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FF"/>
  </sheetPr>
  <dimension ref="B1:Q61"/>
  <sheetViews>
    <sheetView showGridLines="0" view="pageBreakPreview" zoomScaleSheetLayoutView="100" zoomScalePageLayoutView="0" workbookViewId="0" topLeftCell="C1">
      <pane ySplit="8" topLeftCell="A45" activePane="bottomLeft" state="frozen"/>
      <selection pane="topLeft" activeCell="G16" sqref="G16"/>
      <selection pane="bottomLeft" activeCell="F16" sqref="F16:G16"/>
    </sheetView>
  </sheetViews>
  <sheetFormatPr defaultColWidth="9.140625" defaultRowHeight="12.75"/>
  <cols>
    <col min="1" max="2" width="0" style="7" hidden="1" customWidth="1"/>
    <col min="3" max="4" width="0.13671875" style="7" customWidth="1"/>
    <col min="5" max="5" width="3.28125" style="7" customWidth="1"/>
    <col min="6" max="6" width="5.7109375" style="7" customWidth="1"/>
    <col min="7" max="7" width="22.28125" style="7" customWidth="1"/>
    <col min="8" max="8" width="7.28125" style="7" customWidth="1"/>
    <col min="9" max="9" width="2.00390625" style="7" customWidth="1"/>
    <col min="10" max="10" width="7.8515625" style="7" customWidth="1"/>
    <col min="11" max="11" width="4.00390625" style="7" customWidth="1"/>
    <col min="12" max="12" width="16.57421875" style="7" customWidth="1"/>
    <col min="13" max="13" width="3.8515625" style="7" customWidth="1"/>
    <col min="14" max="14" width="15.8515625" style="7" customWidth="1"/>
    <col min="15" max="15" width="0.13671875" style="7" customWidth="1"/>
    <col min="16" max="17" width="0" style="7" hidden="1" customWidth="1"/>
    <col min="18" max="16384" width="9.140625" style="7" customWidth="1"/>
  </cols>
  <sheetData>
    <row r="1" spans="5:15" ht="4.5" customHeight="1">
      <c r="E1" s="296" t="s">
        <v>0</v>
      </c>
      <c r="F1" s="287"/>
      <c r="G1" s="287"/>
      <c r="H1" s="287"/>
      <c r="I1" s="287"/>
      <c r="N1" s="297" t="s">
        <v>1</v>
      </c>
      <c r="O1" s="287"/>
    </row>
    <row r="2" ht="15" customHeight="1"/>
    <row r="3" spans="3:14" ht="19.5" customHeight="1">
      <c r="C3" s="298" t="s">
        <v>166</v>
      </c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</row>
    <row r="4" ht="3" customHeight="1"/>
    <row r="5" spans="4:16" ht="19.5" customHeight="1">
      <c r="D5" s="298" t="s">
        <v>2</v>
      </c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</row>
    <row r="6" ht="1.5" customHeight="1"/>
    <row r="7" spans="4:16" ht="18" customHeight="1">
      <c r="D7" s="298" t="s">
        <v>3</v>
      </c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</row>
    <row r="8" ht="9.75" customHeight="1"/>
    <row r="9" ht="3.75" customHeight="1"/>
    <row r="10" spans="2:16" ht="21.75" customHeight="1">
      <c r="B10" s="288"/>
      <c r="C10" s="287"/>
      <c r="D10" s="287"/>
      <c r="E10" s="287"/>
      <c r="F10" s="10"/>
      <c r="G10" s="10"/>
      <c r="H10" s="10"/>
      <c r="I10" s="291" t="s">
        <v>4</v>
      </c>
      <c r="J10" s="287"/>
      <c r="L10" s="11" t="s">
        <v>5</v>
      </c>
      <c r="N10" s="11" t="s">
        <v>6</v>
      </c>
      <c r="O10" s="12"/>
      <c r="P10" s="12"/>
    </row>
    <row r="11" spans="2:16" ht="24" thickBot="1">
      <c r="B11" s="290" t="s">
        <v>7</v>
      </c>
      <c r="C11" s="287"/>
      <c r="D11" s="287"/>
      <c r="E11" s="287"/>
      <c r="F11" s="287"/>
      <c r="G11" s="287"/>
      <c r="I11" s="293">
        <v>2</v>
      </c>
      <c r="J11" s="287"/>
      <c r="L11" s="14">
        <v>59894994.46</v>
      </c>
      <c r="N11" s="14">
        <v>59263894.46</v>
      </c>
      <c r="O11" s="12"/>
      <c r="P11" s="12"/>
    </row>
    <row r="12" spans="2:16" ht="24" thickTop="1">
      <c r="B12" s="290" t="s">
        <v>8</v>
      </c>
      <c r="C12" s="287"/>
      <c r="D12" s="287"/>
      <c r="E12" s="287"/>
      <c r="F12" s="287"/>
      <c r="G12" s="287"/>
      <c r="I12" s="292"/>
      <c r="J12" s="287"/>
      <c r="L12" s="15"/>
      <c r="M12" s="286"/>
      <c r="N12" s="287"/>
      <c r="O12" s="287"/>
      <c r="P12" s="287"/>
    </row>
    <row r="13" spans="2:16" ht="23.25">
      <c r="B13" s="288"/>
      <c r="C13" s="287"/>
      <c r="D13" s="287"/>
      <c r="E13" s="287"/>
      <c r="F13" s="290" t="s">
        <v>9</v>
      </c>
      <c r="G13" s="287"/>
      <c r="I13" s="292"/>
      <c r="J13" s="287"/>
      <c r="L13" s="15"/>
      <c r="M13" s="286"/>
      <c r="N13" s="287"/>
      <c r="O13" s="287"/>
      <c r="P13" s="287"/>
    </row>
    <row r="14" spans="2:16" ht="21.75" customHeight="1">
      <c r="B14" s="288"/>
      <c r="C14" s="287"/>
      <c r="D14" s="287"/>
      <c r="E14" s="287"/>
      <c r="F14" s="16" t="s">
        <v>10</v>
      </c>
      <c r="G14" s="12"/>
      <c r="I14" s="289">
        <v>3</v>
      </c>
      <c r="J14" s="287"/>
      <c r="L14" s="17">
        <v>23605853</v>
      </c>
      <c r="N14" s="18">
        <v>19683628.31</v>
      </c>
      <c r="O14" s="12"/>
      <c r="P14" s="12"/>
    </row>
    <row r="15" spans="2:16" ht="21.75" customHeight="1">
      <c r="B15" s="288"/>
      <c r="C15" s="287"/>
      <c r="D15" s="287"/>
      <c r="E15" s="287"/>
      <c r="F15" s="288" t="s">
        <v>12</v>
      </c>
      <c r="G15" s="287"/>
      <c r="I15" s="289">
        <v>4</v>
      </c>
      <c r="J15" s="287"/>
      <c r="L15" s="17">
        <v>3359554.42</v>
      </c>
      <c r="N15" s="18">
        <v>2591401.9</v>
      </c>
      <c r="O15" s="12"/>
      <c r="P15" s="12"/>
    </row>
    <row r="16" spans="2:16" ht="21.75" customHeight="1">
      <c r="B16" s="10"/>
      <c r="F16" s="288" t="s">
        <v>11</v>
      </c>
      <c r="G16" s="287"/>
      <c r="I16" s="289">
        <v>5</v>
      </c>
      <c r="J16" s="287"/>
      <c r="L16" s="17" t="s">
        <v>102</v>
      </c>
      <c r="N16" s="18">
        <v>854840.76</v>
      </c>
      <c r="O16" s="12"/>
      <c r="P16" s="12"/>
    </row>
    <row r="17" spans="2:16" ht="21.75" customHeight="1">
      <c r="B17" s="10"/>
      <c r="F17" s="295" t="s">
        <v>168</v>
      </c>
      <c r="G17" s="295"/>
      <c r="I17" s="289">
        <v>6</v>
      </c>
      <c r="J17" s="287"/>
      <c r="L17" s="17" t="s">
        <v>102</v>
      </c>
      <c r="N17" s="18">
        <v>4338.3</v>
      </c>
      <c r="O17" s="12"/>
      <c r="P17" s="12"/>
    </row>
    <row r="18" spans="2:16" ht="21.75" customHeight="1">
      <c r="B18" s="288"/>
      <c r="C18" s="287"/>
      <c r="D18" s="287"/>
      <c r="E18" s="287"/>
      <c r="F18" s="288" t="s">
        <v>167</v>
      </c>
      <c r="G18" s="287"/>
      <c r="I18" s="289">
        <v>7</v>
      </c>
      <c r="J18" s="287"/>
      <c r="L18" s="17">
        <v>52904</v>
      </c>
      <c r="N18" s="18">
        <v>56904</v>
      </c>
      <c r="O18" s="12"/>
      <c r="P18" s="12"/>
    </row>
    <row r="19" spans="2:14" ht="23.25">
      <c r="B19" s="10"/>
      <c r="F19" s="288" t="s">
        <v>33</v>
      </c>
      <c r="G19" s="287"/>
      <c r="I19" s="289">
        <v>8</v>
      </c>
      <c r="J19" s="287">
        <v>8</v>
      </c>
      <c r="K19" s="19"/>
      <c r="L19" s="17">
        <v>62960</v>
      </c>
      <c r="M19" s="17"/>
      <c r="N19" s="20">
        <v>0</v>
      </c>
    </row>
    <row r="20" spans="2:16" ht="21.75" customHeight="1">
      <c r="B20" s="288"/>
      <c r="C20" s="287"/>
      <c r="D20" s="287"/>
      <c r="E20" s="287"/>
      <c r="F20" s="290" t="s">
        <v>13</v>
      </c>
      <c r="G20" s="287"/>
      <c r="I20" s="292"/>
      <c r="J20" s="287"/>
      <c r="L20" s="21">
        <f>SUM(L14:L19)</f>
        <v>27081271.42</v>
      </c>
      <c r="N20" s="21">
        <f>SUM(N14:N19)</f>
        <v>23191113.27</v>
      </c>
      <c r="O20" s="21"/>
      <c r="P20" s="21"/>
    </row>
    <row r="21" spans="2:16" ht="23.25">
      <c r="B21" s="288"/>
      <c r="C21" s="287"/>
      <c r="D21" s="287"/>
      <c r="E21" s="287"/>
      <c r="F21" s="290" t="s">
        <v>14</v>
      </c>
      <c r="G21" s="287"/>
      <c r="I21" s="292"/>
      <c r="J21" s="287"/>
      <c r="L21" s="15"/>
      <c r="M21" s="286"/>
      <c r="N21" s="287"/>
      <c r="O21" s="287"/>
      <c r="P21" s="287"/>
    </row>
    <row r="22" spans="2:16" ht="23.25">
      <c r="B22" s="288"/>
      <c r="C22" s="287"/>
      <c r="D22" s="287"/>
      <c r="E22" s="287"/>
      <c r="F22" s="288" t="s">
        <v>15</v>
      </c>
      <c r="G22" s="287"/>
      <c r="I22" s="289">
        <v>0</v>
      </c>
      <c r="J22" s="287"/>
      <c r="L22" s="17">
        <v>4626260</v>
      </c>
      <c r="M22" s="294">
        <v>4626260</v>
      </c>
      <c r="N22" s="287"/>
      <c r="O22" s="287"/>
      <c r="P22" s="287"/>
    </row>
    <row r="23" spans="2:16" ht="23.25">
      <c r="B23" s="288"/>
      <c r="C23" s="287"/>
      <c r="D23" s="287"/>
      <c r="E23" s="287"/>
      <c r="F23" s="290" t="s">
        <v>16</v>
      </c>
      <c r="G23" s="287"/>
      <c r="I23" s="292"/>
      <c r="J23" s="287"/>
      <c r="L23" s="21">
        <v>4626260</v>
      </c>
      <c r="N23" s="21">
        <v>4626260</v>
      </c>
      <c r="O23" s="21"/>
      <c r="P23" s="21"/>
    </row>
    <row r="24" spans="2:16" ht="22.5" customHeight="1" thickBot="1">
      <c r="B24" s="290" t="s">
        <v>17</v>
      </c>
      <c r="C24" s="287"/>
      <c r="D24" s="287"/>
      <c r="E24" s="287"/>
      <c r="F24" s="287"/>
      <c r="G24" s="287"/>
      <c r="I24" s="291"/>
      <c r="J24" s="287"/>
      <c r="L24" s="22">
        <f>L20+L23</f>
        <v>31707531.42</v>
      </c>
      <c r="N24" s="23">
        <f>N20+N23</f>
        <v>27817373.27</v>
      </c>
      <c r="O24" s="12"/>
      <c r="P24" s="12"/>
    </row>
    <row r="25" spans="2:16" ht="22.5" customHeight="1" thickTop="1">
      <c r="B25" s="13"/>
      <c r="I25" s="11"/>
      <c r="L25" s="24"/>
      <c r="N25" s="25"/>
      <c r="O25" s="12"/>
      <c r="P25" s="12"/>
    </row>
    <row r="26" spans="2:16" ht="22.5" customHeight="1">
      <c r="B26" s="13"/>
      <c r="E26" s="26" t="s">
        <v>101</v>
      </c>
      <c r="I26" s="11"/>
      <c r="L26" s="24"/>
      <c r="N26" s="25"/>
      <c r="O26" s="12"/>
      <c r="P26" s="12"/>
    </row>
    <row r="27" spans="2:16" ht="22.5" customHeight="1">
      <c r="B27" s="13"/>
      <c r="I27" s="11"/>
      <c r="L27" s="24"/>
      <c r="N27" s="25"/>
      <c r="O27" s="12"/>
      <c r="P27" s="12"/>
    </row>
    <row r="28" spans="2:16" ht="22.5" customHeight="1">
      <c r="B28" s="13"/>
      <c r="I28" s="11"/>
      <c r="L28" s="24"/>
      <c r="N28" s="25"/>
      <c r="O28" s="12"/>
      <c r="P28" s="12"/>
    </row>
    <row r="29" spans="2:17" ht="22.5" customHeight="1">
      <c r="B29" s="13"/>
      <c r="E29" s="285" t="s">
        <v>302</v>
      </c>
      <c r="F29" s="285"/>
      <c r="G29" s="285"/>
      <c r="H29" s="285"/>
      <c r="I29" s="285"/>
      <c r="J29" s="285"/>
      <c r="K29" s="285"/>
      <c r="L29" s="285"/>
      <c r="M29" s="285"/>
      <c r="N29" s="285"/>
      <c r="O29" s="242"/>
      <c r="P29" s="28"/>
      <c r="Q29" s="27"/>
    </row>
    <row r="30" spans="2:17" ht="22.5" customHeight="1">
      <c r="B30" s="13"/>
      <c r="E30" s="5" t="s">
        <v>286</v>
      </c>
      <c r="F30" s="5"/>
      <c r="G30" s="5"/>
      <c r="H30" s="1"/>
      <c r="I30" s="5"/>
      <c r="J30" s="5"/>
      <c r="K30" s="5"/>
      <c r="L30" s="5"/>
      <c r="M30" s="5"/>
      <c r="N30" s="5"/>
      <c r="O30" s="5"/>
      <c r="P30" s="28"/>
      <c r="Q30" s="27"/>
    </row>
    <row r="31" spans="2:17" ht="22.5" customHeight="1">
      <c r="B31" s="13"/>
      <c r="E31" s="285" t="s">
        <v>300</v>
      </c>
      <c r="F31" s="285"/>
      <c r="G31" s="285"/>
      <c r="H31" s="285"/>
      <c r="I31" s="285"/>
      <c r="J31" s="285"/>
      <c r="K31" s="285"/>
      <c r="L31" s="285"/>
      <c r="M31" s="285"/>
      <c r="N31" s="285"/>
      <c r="O31" s="5"/>
      <c r="P31" s="28"/>
      <c r="Q31" s="27"/>
    </row>
    <row r="32" spans="2:17" ht="22.5" customHeight="1">
      <c r="B32" s="13"/>
      <c r="E32" s="27"/>
      <c r="F32" s="27"/>
      <c r="G32" s="27"/>
      <c r="H32" s="27"/>
      <c r="I32" s="29"/>
      <c r="J32" s="27"/>
      <c r="K32" s="27"/>
      <c r="L32" s="30"/>
      <c r="M32" s="27"/>
      <c r="N32" s="29"/>
      <c r="O32" s="28"/>
      <c r="P32" s="28"/>
      <c r="Q32" s="27"/>
    </row>
    <row r="33" spans="2:16" ht="22.5" customHeight="1">
      <c r="B33" s="13"/>
      <c r="I33" s="11"/>
      <c r="L33" s="24"/>
      <c r="N33" s="25"/>
      <c r="O33" s="12"/>
      <c r="P33" s="12"/>
    </row>
    <row r="34" spans="2:16" ht="22.5" customHeight="1">
      <c r="B34" s="13"/>
      <c r="I34" s="11"/>
      <c r="L34" s="24"/>
      <c r="N34" s="25"/>
      <c r="O34" s="12"/>
      <c r="P34" s="12"/>
    </row>
    <row r="35" spans="2:16" ht="22.5" customHeight="1">
      <c r="B35" s="13"/>
      <c r="I35" s="291" t="s">
        <v>4</v>
      </c>
      <c r="J35" s="287"/>
      <c r="K35" s="12"/>
      <c r="L35" s="11" t="s">
        <v>5</v>
      </c>
      <c r="M35" s="12"/>
      <c r="N35" s="11" t="s">
        <v>6</v>
      </c>
      <c r="O35" s="12"/>
      <c r="P35" s="12"/>
    </row>
    <row r="36" spans="2:16" ht="22.5" customHeight="1" thickBot="1">
      <c r="B36" s="290" t="s">
        <v>18</v>
      </c>
      <c r="C36" s="287"/>
      <c r="D36" s="287"/>
      <c r="E36" s="287"/>
      <c r="F36" s="287"/>
      <c r="G36" s="287"/>
      <c r="I36" s="293">
        <v>2</v>
      </c>
      <c r="J36" s="287"/>
      <c r="L36" s="14">
        <f>L11</f>
        <v>59894994.46</v>
      </c>
      <c r="N36" s="31">
        <v>59263894.46</v>
      </c>
      <c r="O36" s="12"/>
      <c r="P36" s="12"/>
    </row>
    <row r="37" spans="2:16" ht="24" thickTop="1">
      <c r="B37" s="290" t="s">
        <v>19</v>
      </c>
      <c r="C37" s="287"/>
      <c r="D37" s="287"/>
      <c r="E37" s="287"/>
      <c r="F37" s="287"/>
      <c r="G37" s="287"/>
      <c r="I37" s="292"/>
      <c r="J37" s="287"/>
      <c r="L37" s="15"/>
      <c r="M37" s="286"/>
      <c r="N37" s="287"/>
      <c r="O37" s="287"/>
      <c r="P37" s="287"/>
    </row>
    <row r="38" spans="2:16" ht="23.25">
      <c r="B38" s="288"/>
      <c r="C38" s="287"/>
      <c r="D38" s="287"/>
      <c r="E38" s="287"/>
      <c r="F38" s="290" t="s">
        <v>20</v>
      </c>
      <c r="G38" s="287"/>
      <c r="I38" s="292"/>
      <c r="J38" s="287"/>
      <c r="L38" s="15"/>
      <c r="M38" s="286"/>
      <c r="N38" s="287"/>
      <c r="O38" s="287"/>
      <c r="P38" s="287"/>
    </row>
    <row r="39" spans="2:16" ht="21.75" customHeight="1">
      <c r="B39" s="288"/>
      <c r="C39" s="287"/>
      <c r="D39" s="287"/>
      <c r="E39" s="287"/>
      <c r="F39" s="288" t="s">
        <v>21</v>
      </c>
      <c r="G39" s="287"/>
      <c r="I39" s="289">
        <v>9</v>
      </c>
      <c r="J39" s="287"/>
      <c r="L39" s="17">
        <v>2878300</v>
      </c>
      <c r="N39" s="18">
        <v>213073.56</v>
      </c>
      <c r="O39" s="12"/>
      <c r="P39" s="12"/>
    </row>
    <row r="40" spans="2:16" ht="23.25">
      <c r="B40" s="288"/>
      <c r="C40" s="287"/>
      <c r="D40" s="287"/>
      <c r="E40" s="287"/>
      <c r="F40" s="288" t="s">
        <v>22</v>
      </c>
      <c r="G40" s="287"/>
      <c r="I40" s="289">
        <v>0</v>
      </c>
      <c r="J40" s="287"/>
      <c r="L40" s="17">
        <v>62960</v>
      </c>
      <c r="N40" s="18">
        <v>0</v>
      </c>
      <c r="O40" s="12"/>
      <c r="P40" s="12"/>
    </row>
    <row r="41" spans="2:16" ht="21.75" customHeight="1">
      <c r="B41" s="288"/>
      <c r="C41" s="287"/>
      <c r="D41" s="287"/>
      <c r="E41" s="287"/>
      <c r="F41" s="288" t="s">
        <v>23</v>
      </c>
      <c r="G41" s="287"/>
      <c r="I41" s="289">
        <v>10</v>
      </c>
      <c r="J41" s="287"/>
      <c r="L41" s="17">
        <v>575106.01</v>
      </c>
      <c r="N41" s="18">
        <v>790384.64</v>
      </c>
      <c r="O41" s="12"/>
      <c r="P41" s="12"/>
    </row>
    <row r="42" spans="2:16" ht="21.75" customHeight="1">
      <c r="B42" s="288"/>
      <c r="C42" s="287"/>
      <c r="D42" s="287"/>
      <c r="E42" s="287"/>
      <c r="F42" s="290" t="s">
        <v>24</v>
      </c>
      <c r="G42" s="287"/>
      <c r="I42" s="292"/>
      <c r="J42" s="287"/>
      <c r="L42" s="21">
        <f>SUM(L39:L41)</f>
        <v>3516366.01</v>
      </c>
      <c r="N42" s="21">
        <v>1003458.2</v>
      </c>
      <c r="O42" s="12"/>
      <c r="P42" s="12"/>
    </row>
    <row r="43" spans="2:16" ht="23.25">
      <c r="B43" s="288"/>
      <c r="C43" s="287"/>
      <c r="D43" s="287"/>
      <c r="E43" s="287"/>
      <c r="F43" s="290" t="s">
        <v>25</v>
      </c>
      <c r="G43" s="287"/>
      <c r="I43" s="292"/>
      <c r="J43" s="287"/>
      <c r="L43" s="15"/>
      <c r="M43" s="286"/>
      <c r="N43" s="287"/>
      <c r="O43" s="287"/>
      <c r="P43" s="287"/>
    </row>
    <row r="44" spans="2:16" ht="23.25">
      <c r="B44" s="288"/>
      <c r="C44" s="287"/>
      <c r="D44" s="287"/>
      <c r="E44" s="287"/>
      <c r="F44" s="288" t="s">
        <v>26</v>
      </c>
      <c r="G44" s="287"/>
      <c r="I44" s="289">
        <v>11</v>
      </c>
      <c r="J44" s="287"/>
      <c r="L44" s="17">
        <v>1055813.22</v>
      </c>
      <c r="N44" s="18">
        <v>1565813.22</v>
      </c>
      <c r="O44" s="12"/>
      <c r="P44" s="12"/>
    </row>
    <row r="45" spans="2:16" ht="23.25">
      <c r="B45" s="288"/>
      <c r="C45" s="287"/>
      <c r="D45" s="287"/>
      <c r="E45" s="287"/>
      <c r="F45" s="290" t="s">
        <v>27</v>
      </c>
      <c r="G45" s="287"/>
      <c r="I45" s="292"/>
      <c r="J45" s="287"/>
      <c r="L45" s="21">
        <v>1055813.22</v>
      </c>
      <c r="N45" s="21">
        <v>1565813.22</v>
      </c>
      <c r="O45" s="12"/>
      <c r="P45" s="12"/>
    </row>
    <row r="46" spans="2:16" ht="21.75" customHeight="1">
      <c r="B46" s="290" t="s">
        <v>28</v>
      </c>
      <c r="C46" s="287"/>
      <c r="D46" s="287"/>
      <c r="E46" s="287"/>
      <c r="F46" s="287"/>
      <c r="G46" s="287"/>
      <c r="I46" s="291"/>
      <c r="J46" s="287"/>
      <c r="L46" s="21">
        <f>L42+L45</f>
        <v>4572179.2299999995</v>
      </c>
      <c r="N46" s="32">
        <v>2569271.42</v>
      </c>
      <c r="O46" s="12"/>
      <c r="P46" s="12"/>
    </row>
    <row r="47" spans="2:16" ht="23.25">
      <c r="B47" s="290" t="s">
        <v>29</v>
      </c>
      <c r="C47" s="287"/>
      <c r="D47" s="287"/>
      <c r="E47" s="287"/>
      <c r="F47" s="287"/>
      <c r="G47" s="287"/>
      <c r="I47" s="292"/>
      <c r="J47" s="287"/>
      <c r="L47" s="15"/>
      <c r="M47" s="286"/>
      <c r="N47" s="287"/>
      <c r="O47" s="287"/>
      <c r="P47" s="287"/>
    </row>
    <row r="48" spans="2:16" ht="21.75" customHeight="1">
      <c r="B48" s="288"/>
      <c r="C48" s="287"/>
      <c r="D48" s="287"/>
      <c r="E48" s="287"/>
      <c r="F48" s="288" t="s">
        <v>29</v>
      </c>
      <c r="G48" s="287"/>
      <c r="I48" s="289">
        <v>12</v>
      </c>
      <c r="J48" s="287"/>
      <c r="L48" s="17">
        <v>15610605.95</v>
      </c>
      <c r="N48" s="18">
        <v>14530267.92</v>
      </c>
      <c r="O48" s="12"/>
      <c r="P48" s="12"/>
    </row>
    <row r="49" spans="2:16" ht="21.75" customHeight="1">
      <c r="B49" s="288"/>
      <c r="C49" s="287"/>
      <c r="D49" s="287"/>
      <c r="E49" s="287"/>
      <c r="F49" s="288" t="s">
        <v>30</v>
      </c>
      <c r="G49" s="287"/>
      <c r="I49" s="289"/>
      <c r="J49" s="287"/>
      <c r="L49" s="17">
        <v>11524746.24</v>
      </c>
      <c r="N49" s="18">
        <v>10717833.93</v>
      </c>
      <c r="O49" s="12"/>
      <c r="P49" s="12"/>
    </row>
    <row r="50" spans="2:16" ht="21.75" customHeight="1">
      <c r="B50" s="288"/>
      <c r="C50" s="287"/>
      <c r="D50" s="287"/>
      <c r="E50" s="287"/>
      <c r="F50" s="290" t="s">
        <v>31</v>
      </c>
      <c r="G50" s="287"/>
      <c r="I50" s="292"/>
      <c r="J50" s="287"/>
      <c r="L50" s="33">
        <f>SUM(L48:L49)</f>
        <v>27135352.189999998</v>
      </c>
      <c r="N50" s="33">
        <v>25248101.85</v>
      </c>
      <c r="O50" s="12"/>
      <c r="P50" s="12"/>
    </row>
    <row r="51" spans="2:16" ht="22.5" customHeight="1" thickBot="1">
      <c r="B51" s="290" t="s">
        <v>32</v>
      </c>
      <c r="C51" s="287"/>
      <c r="D51" s="287"/>
      <c r="E51" s="287"/>
      <c r="F51" s="287"/>
      <c r="G51" s="287"/>
      <c r="I51" s="291"/>
      <c r="J51" s="287"/>
      <c r="L51" s="22">
        <f>L46+L50</f>
        <v>31707531.419999998</v>
      </c>
      <c r="N51" s="22">
        <v>27817373.27</v>
      </c>
      <c r="O51" s="12"/>
      <c r="P51" s="12"/>
    </row>
    <row r="52" ht="409.5" customHeight="1" hidden="1"/>
    <row r="53" ht="24" thickTop="1"/>
    <row r="54" ht="23.25">
      <c r="E54" s="26" t="s">
        <v>101</v>
      </c>
    </row>
    <row r="55" ht="23.25">
      <c r="E55" s="26"/>
    </row>
    <row r="57" spans="5:16" ht="23.25">
      <c r="E57" s="285" t="s">
        <v>302</v>
      </c>
      <c r="F57" s="285"/>
      <c r="G57" s="285"/>
      <c r="H57" s="285"/>
      <c r="I57" s="285"/>
      <c r="J57" s="285"/>
      <c r="K57" s="285"/>
      <c r="L57" s="285"/>
      <c r="M57" s="285"/>
      <c r="N57" s="285"/>
      <c r="O57" s="242"/>
      <c r="P57" s="242"/>
    </row>
    <row r="58" spans="5:17" ht="23.25">
      <c r="E58" s="5" t="s">
        <v>286</v>
      </c>
      <c r="F58" s="5"/>
      <c r="G58" s="5"/>
      <c r="H58" s="1"/>
      <c r="I58" s="5"/>
      <c r="J58" s="5"/>
      <c r="K58" s="5"/>
      <c r="L58" s="5"/>
      <c r="M58" s="5"/>
      <c r="N58" s="5"/>
      <c r="O58" s="5"/>
      <c r="P58" s="5"/>
      <c r="Q58" s="27"/>
    </row>
    <row r="59" spans="5:17" ht="23.25">
      <c r="E59" s="285" t="s">
        <v>301</v>
      </c>
      <c r="F59" s="285"/>
      <c r="G59" s="285"/>
      <c r="H59" s="285"/>
      <c r="I59" s="285"/>
      <c r="J59" s="285"/>
      <c r="K59" s="285"/>
      <c r="L59" s="285"/>
      <c r="M59" s="285"/>
      <c r="N59" s="285"/>
      <c r="O59" s="5"/>
      <c r="P59" s="5"/>
      <c r="Q59" s="27"/>
    </row>
    <row r="60" spans="5:17" ht="23.25">
      <c r="E60" s="27"/>
      <c r="F60" s="27"/>
      <c r="G60" s="27"/>
      <c r="H60" s="27"/>
      <c r="I60" s="29"/>
      <c r="J60" s="27"/>
      <c r="K60" s="27"/>
      <c r="L60" s="30"/>
      <c r="M60" s="27"/>
      <c r="N60" s="29"/>
      <c r="O60" s="28"/>
      <c r="P60" s="28"/>
      <c r="Q60" s="27"/>
    </row>
    <row r="61" spans="5:17" ht="23.25">
      <c r="E61" s="27"/>
      <c r="F61" s="27"/>
      <c r="G61" s="27"/>
      <c r="H61" s="27"/>
      <c r="I61" s="29"/>
      <c r="J61" s="27"/>
      <c r="K61" s="27"/>
      <c r="L61" s="30"/>
      <c r="M61" s="27"/>
      <c r="N61" s="29"/>
      <c r="O61" s="28"/>
      <c r="P61" s="28"/>
      <c r="Q61" s="27"/>
    </row>
  </sheetData>
  <sheetProtection/>
  <mergeCells count="98">
    <mergeCell ref="E1:I1"/>
    <mergeCell ref="N1:O1"/>
    <mergeCell ref="C3:N3"/>
    <mergeCell ref="D5:P5"/>
    <mergeCell ref="D7:P7"/>
    <mergeCell ref="B10:E10"/>
    <mergeCell ref="I10:J10"/>
    <mergeCell ref="I11:J11"/>
    <mergeCell ref="B12:G12"/>
    <mergeCell ref="I12:J12"/>
    <mergeCell ref="M12:P12"/>
    <mergeCell ref="B13:E13"/>
    <mergeCell ref="F13:G13"/>
    <mergeCell ref="I13:J13"/>
    <mergeCell ref="M13:P13"/>
    <mergeCell ref="B11:G11"/>
    <mergeCell ref="B14:E14"/>
    <mergeCell ref="I14:J14"/>
    <mergeCell ref="B15:E15"/>
    <mergeCell ref="F15:G15"/>
    <mergeCell ref="I15:J15"/>
    <mergeCell ref="F17:G17"/>
    <mergeCell ref="I17:J17"/>
    <mergeCell ref="B18:E18"/>
    <mergeCell ref="F18:G18"/>
    <mergeCell ref="I18:J18"/>
    <mergeCell ref="F16:G16"/>
    <mergeCell ref="I16:J16"/>
    <mergeCell ref="B20:E20"/>
    <mergeCell ref="F20:G20"/>
    <mergeCell ref="I20:J20"/>
    <mergeCell ref="F19:G19"/>
    <mergeCell ref="I19:J19"/>
    <mergeCell ref="B21:E21"/>
    <mergeCell ref="F21:G21"/>
    <mergeCell ref="I21:J21"/>
    <mergeCell ref="M21:P21"/>
    <mergeCell ref="B22:E22"/>
    <mergeCell ref="F22:G22"/>
    <mergeCell ref="I22:J22"/>
    <mergeCell ref="M22:P22"/>
    <mergeCell ref="B23:E23"/>
    <mergeCell ref="F23:G23"/>
    <mergeCell ref="I23:J23"/>
    <mergeCell ref="B24:G24"/>
    <mergeCell ref="I24:J24"/>
    <mergeCell ref="B36:G36"/>
    <mergeCell ref="I36:J36"/>
    <mergeCell ref="I35:J35"/>
    <mergeCell ref="E29:N29"/>
    <mergeCell ref="E31:N31"/>
    <mergeCell ref="B39:E39"/>
    <mergeCell ref="F39:G39"/>
    <mergeCell ref="I39:J39"/>
    <mergeCell ref="B37:G37"/>
    <mergeCell ref="I37:J37"/>
    <mergeCell ref="M37:P37"/>
    <mergeCell ref="B38:E38"/>
    <mergeCell ref="F38:G38"/>
    <mergeCell ref="I38:J38"/>
    <mergeCell ref="M38:P38"/>
    <mergeCell ref="B42:E42"/>
    <mergeCell ref="F42:G42"/>
    <mergeCell ref="I42:J42"/>
    <mergeCell ref="B40:E40"/>
    <mergeCell ref="F40:G40"/>
    <mergeCell ref="I40:J40"/>
    <mergeCell ref="B41:E41"/>
    <mergeCell ref="F41:G41"/>
    <mergeCell ref="I41:J41"/>
    <mergeCell ref="I47:J47"/>
    <mergeCell ref="B43:E43"/>
    <mergeCell ref="F43:G43"/>
    <mergeCell ref="I43:J43"/>
    <mergeCell ref="M43:P43"/>
    <mergeCell ref="B44:E44"/>
    <mergeCell ref="F44:G44"/>
    <mergeCell ref="I44:J44"/>
    <mergeCell ref="I49:J49"/>
    <mergeCell ref="B50:E50"/>
    <mergeCell ref="F50:G50"/>
    <mergeCell ref="I50:J50"/>
    <mergeCell ref="B45:E45"/>
    <mergeCell ref="F45:G45"/>
    <mergeCell ref="I45:J45"/>
    <mergeCell ref="B46:G46"/>
    <mergeCell ref="I46:J46"/>
    <mergeCell ref="B47:G47"/>
    <mergeCell ref="E59:N59"/>
    <mergeCell ref="E57:N57"/>
    <mergeCell ref="M47:P47"/>
    <mergeCell ref="B48:E48"/>
    <mergeCell ref="F48:G48"/>
    <mergeCell ref="I48:J48"/>
    <mergeCell ref="B51:G51"/>
    <mergeCell ref="I51:J51"/>
    <mergeCell ref="B49:E49"/>
    <mergeCell ref="F49:G49"/>
  </mergeCells>
  <printOptions horizontalCentered="1"/>
  <pageMargins left="0.4724409448818898" right="0.29" top="0.4724409448818898" bottom="0.3937007874015748" header="0" footer="0"/>
  <pageSetup horizontalDpi="600" verticalDpi="600" orientation="portrait" paperSize="9" r:id="rId1"/>
  <rowBreaks count="1" manualBreakCount="1">
    <brk id="3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99FF"/>
  </sheetPr>
  <dimension ref="A1:N21"/>
  <sheetViews>
    <sheetView showGridLines="0" zoomScalePageLayoutView="0" workbookViewId="0" topLeftCell="A1">
      <pane ySplit="8" topLeftCell="A15" activePane="bottomLeft" state="frozen"/>
      <selection pane="topLeft" activeCell="G16" sqref="G16"/>
      <selection pane="bottomLeft" activeCell="H10" sqref="H10"/>
    </sheetView>
  </sheetViews>
  <sheetFormatPr defaultColWidth="9.140625" defaultRowHeight="12.75"/>
  <cols>
    <col min="1" max="1" width="0.42578125" style="72" customWidth="1"/>
    <col min="2" max="2" width="3.7109375" style="72" customWidth="1"/>
    <col min="3" max="3" width="8.8515625" style="72" customWidth="1"/>
    <col min="4" max="4" width="33.140625" style="72" customWidth="1"/>
    <col min="5" max="5" width="1.7109375" style="72" customWidth="1"/>
    <col min="6" max="6" width="11.421875" style="72" customWidth="1"/>
    <col min="7" max="7" width="2.28125" style="72" customWidth="1"/>
    <col min="8" max="8" width="12.140625" style="72" customWidth="1"/>
    <col min="9" max="9" width="4.140625" style="72" customWidth="1"/>
    <col min="10" max="10" width="11.28125" style="72" customWidth="1"/>
    <col min="11" max="11" width="0.9921875" style="72" customWidth="1"/>
    <col min="12" max="12" width="2.7109375" style="72" customWidth="1"/>
    <col min="13" max="13" width="12.421875" style="72" customWidth="1"/>
    <col min="14" max="14" width="1.1484375" style="72" customWidth="1"/>
    <col min="15" max="15" width="0" style="72" hidden="1" customWidth="1"/>
    <col min="16" max="16384" width="9.140625" style="72" customWidth="1"/>
  </cols>
  <sheetData>
    <row r="1" spans="1:13" ht="23.25" hidden="1">
      <c r="A1" s="310" t="s">
        <v>104</v>
      </c>
      <c r="B1" s="311"/>
      <c r="C1" s="311"/>
      <c r="D1" s="311"/>
      <c r="M1" s="73" t="s">
        <v>1</v>
      </c>
    </row>
    <row r="2" ht="18.75" customHeight="1"/>
    <row r="3" spans="1:14" ht="18" customHeight="1">
      <c r="A3" s="313" t="s">
        <v>170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</row>
    <row r="4" ht="1.5" customHeight="1"/>
    <row r="5" spans="1:14" ht="18" customHeight="1">
      <c r="A5" s="313" t="s">
        <v>36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</row>
    <row r="6" ht="1.5" customHeight="1"/>
    <row r="7" spans="1:14" ht="18" customHeight="1">
      <c r="A7" s="314" t="s">
        <v>37</v>
      </c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</row>
    <row r="8" ht="22.5" customHeight="1"/>
    <row r="9" spans="2:14" ht="23.25">
      <c r="B9" s="322" t="s">
        <v>210</v>
      </c>
      <c r="C9" s="324"/>
      <c r="D9" s="362" t="s">
        <v>105</v>
      </c>
      <c r="E9" s="324"/>
      <c r="F9" s="127"/>
      <c r="G9" s="127"/>
      <c r="H9" s="86">
        <v>2563</v>
      </c>
      <c r="I9" s="86"/>
      <c r="J9" s="86"/>
      <c r="K9" s="86"/>
      <c r="L9" s="325">
        <v>2562</v>
      </c>
      <c r="M9" s="363"/>
      <c r="N9" s="326"/>
    </row>
    <row r="10" spans="2:14" ht="23.25">
      <c r="B10" s="87"/>
      <c r="C10" s="94" t="s">
        <v>106</v>
      </c>
      <c r="E10" s="128"/>
      <c r="F10" s="89"/>
      <c r="G10" s="89"/>
      <c r="H10" s="88">
        <v>10176.21</v>
      </c>
      <c r="I10" s="89"/>
      <c r="J10" s="89"/>
      <c r="K10" s="89"/>
      <c r="L10" s="331">
        <v>12706.25</v>
      </c>
      <c r="M10" s="364"/>
      <c r="N10" s="365"/>
    </row>
    <row r="11" spans="2:14" ht="24" customHeight="1">
      <c r="B11" s="87"/>
      <c r="C11" s="94" t="s">
        <v>107</v>
      </c>
      <c r="E11" s="128"/>
      <c r="F11" s="89"/>
      <c r="G11" s="89"/>
      <c r="H11" s="88">
        <v>59070.8</v>
      </c>
      <c r="I11" s="89"/>
      <c r="J11" s="89"/>
      <c r="K11" s="89"/>
      <c r="L11" s="331">
        <v>59023.45</v>
      </c>
      <c r="M11" s="364"/>
      <c r="N11" s="365"/>
    </row>
    <row r="12" spans="2:14" ht="23.25">
      <c r="B12" s="87"/>
      <c r="C12" s="94" t="s">
        <v>108</v>
      </c>
      <c r="E12" s="128"/>
      <c r="F12" s="89"/>
      <c r="G12" s="89"/>
      <c r="H12" s="88">
        <v>41250</v>
      </c>
      <c r="I12" s="89"/>
      <c r="J12" s="89"/>
      <c r="K12" s="89"/>
      <c r="L12" s="331">
        <v>236315</v>
      </c>
      <c r="M12" s="364"/>
      <c r="N12" s="365"/>
    </row>
    <row r="13" spans="2:14" ht="23.25">
      <c r="B13" s="87"/>
      <c r="C13" s="94" t="s">
        <v>211</v>
      </c>
      <c r="E13" s="128"/>
      <c r="F13" s="89"/>
      <c r="G13" s="89"/>
      <c r="H13" s="88">
        <v>464609</v>
      </c>
      <c r="I13" s="89"/>
      <c r="J13" s="89"/>
      <c r="K13" s="89"/>
      <c r="L13" s="331">
        <v>464600</v>
      </c>
      <c r="M13" s="364"/>
      <c r="N13" s="365"/>
    </row>
    <row r="14" spans="2:14" ht="23.25">
      <c r="B14" s="87"/>
      <c r="C14" s="94" t="s">
        <v>212</v>
      </c>
      <c r="E14" s="128"/>
      <c r="F14" s="89"/>
      <c r="G14" s="89"/>
      <c r="H14" s="88"/>
      <c r="I14" s="89"/>
      <c r="J14" s="89"/>
      <c r="K14" s="89"/>
      <c r="L14" s="331">
        <v>11540</v>
      </c>
      <c r="M14" s="364"/>
      <c r="N14" s="365"/>
    </row>
    <row r="15" spans="2:14" ht="23.25">
      <c r="B15" s="87"/>
      <c r="C15" s="94" t="s">
        <v>213</v>
      </c>
      <c r="E15" s="128"/>
      <c r="F15" s="89"/>
      <c r="G15" s="89"/>
      <c r="H15" s="88"/>
      <c r="I15" s="89"/>
      <c r="J15" s="89"/>
      <c r="K15" s="89"/>
      <c r="L15" s="331">
        <v>4000</v>
      </c>
      <c r="M15" s="364"/>
      <c r="N15" s="365"/>
    </row>
    <row r="16" spans="2:14" ht="23.25">
      <c r="B16" s="87"/>
      <c r="C16" s="94" t="s">
        <v>109</v>
      </c>
      <c r="E16" s="128"/>
      <c r="F16" s="89"/>
      <c r="G16" s="89"/>
      <c r="H16" s="89"/>
      <c r="I16" s="89"/>
      <c r="J16" s="89"/>
      <c r="K16" s="89"/>
      <c r="L16" s="358"/>
      <c r="M16" s="323"/>
      <c r="N16" s="324"/>
    </row>
    <row r="17" spans="2:14" ht="23.25">
      <c r="B17" s="87"/>
      <c r="C17" s="94" t="s">
        <v>214</v>
      </c>
      <c r="E17" s="128"/>
      <c r="F17" s="89" t="s">
        <v>102</v>
      </c>
      <c r="G17" s="89"/>
      <c r="H17" s="89"/>
      <c r="I17" s="89"/>
      <c r="J17" s="133">
        <v>1162</v>
      </c>
      <c r="K17" s="89"/>
      <c r="L17" s="89"/>
      <c r="M17" s="84"/>
      <c r="N17" s="85"/>
    </row>
    <row r="18" spans="2:14" ht="24" customHeight="1">
      <c r="B18" s="87"/>
      <c r="C18" s="94" t="s">
        <v>310</v>
      </c>
      <c r="E18" s="128"/>
      <c r="F18" s="88" t="s">
        <v>169</v>
      </c>
      <c r="G18" s="89"/>
      <c r="H18" s="89"/>
      <c r="I18" s="89"/>
      <c r="J18" s="88">
        <v>375</v>
      </c>
      <c r="K18" s="89"/>
      <c r="L18" s="358"/>
      <c r="M18" s="323"/>
      <c r="N18" s="324"/>
    </row>
    <row r="19" spans="2:14" ht="23.25">
      <c r="B19" s="87"/>
      <c r="C19" s="94" t="s">
        <v>311</v>
      </c>
      <c r="E19" s="128"/>
      <c r="F19" s="129" t="s">
        <v>169</v>
      </c>
      <c r="G19" s="89"/>
      <c r="H19" s="90"/>
      <c r="I19" s="89"/>
      <c r="J19" s="129">
        <v>662.94</v>
      </c>
      <c r="K19" s="89"/>
      <c r="L19" s="359">
        <v>2199.94</v>
      </c>
      <c r="M19" s="360"/>
      <c r="N19" s="361"/>
    </row>
    <row r="20" spans="2:14" ht="24" thickBot="1">
      <c r="B20" s="91"/>
      <c r="C20" s="96" t="s">
        <v>43</v>
      </c>
      <c r="E20" s="130"/>
      <c r="F20" s="131"/>
      <c r="G20" s="132"/>
      <c r="H20" s="93">
        <f>H10+H11+H12+H13</f>
        <v>575106.01</v>
      </c>
      <c r="I20" s="89"/>
      <c r="J20" s="131"/>
      <c r="K20" s="89"/>
      <c r="L20" s="328">
        <v>790384.64</v>
      </c>
      <c r="M20" s="357"/>
      <c r="N20" s="329"/>
    </row>
    <row r="21" spans="2:14" ht="24" thickTop="1">
      <c r="B21" s="91"/>
      <c r="C21" s="91"/>
      <c r="D21" s="327"/>
      <c r="E21" s="323"/>
      <c r="F21" s="131"/>
      <c r="G21" s="132"/>
      <c r="H21" s="83"/>
      <c r="I21" s="83"/>
      <c r="J21" s="83"/>
      <c r="K21" s="83"/>
      <c r="L21" s="321"/>
      <c r="M21" s="311"/>
      <c r="N21" s="311"/>
    </row>
    <row r="22" ht="409.5" customHeight="1" hidden="1"/>
  </sheetData>
  <sheetProtection/>
  <mergeCells count="19">
    <mergeCell ref="L13:N13"/>
    <mergeCell ref="L14:N14"/>
    <mergeCell ref="L15:N15"/>
    <mergeCell ref="L10:N10"/>
    <mergeCell ref="L11:N11"/>
    <mergeCell ref="L12:N12"/>
    <mergeCell ref="A1:D1"/>
    <mergeCell ref="A3:N3"/>
    <mergeCell ref="A5:N5"/>
    <mergeCell ref="A7:N7"/>
    <mergeCell ref="B9:C9"/>
    <mergeCell ref="D9:E9"/>
    <mergeCell ref="L9:N9"/>
    <mergeCell ref="L20:N20"/>
    <mergeCell ref="D21:E21"/>
    <mergeCell ref="L21:N21"/>
    <mergeCell ref="L16:N16"/>
    <mergeCell ref="L18:N18"/>
    <mergeCell ref="L19:N19"/>
  </mergeCells>
  <printOptions/>
  <pageMargins left="0.4724409448818898" right="0.07874015748031496" top="0.4724409448818898" bottom="0.4724409448818898" header="0.4724409448818898" footer="0.4724409448818898"/>
  <pageSetup horizontalDpi="600" verticalDpi="600" orientation="portrait" paperSize="9" scale="90" r:id="rId1"/>
  <headerFooter alignWithMargins="0">
    <oddFooter>&amp;L&amp;C&amp;R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99FF"/>
  </sheetPr>
  <dimension ref="A1:S32"/>
  <sheetViews>
    <sheetView showGridLines="0" zoomScalePageLayoutView="0" workbookViewId="0" topLeftCell="A1">
      <pane ySplit="9" topLeftCell="A26" activePane="bottomLeft" state="frozen"/>
      <selection pane="topLeft" activeCell="G16" sqref="G16"/>
      <selection pane="bottomLeft" activeCell="A3" sqref="A3:J30"/>
    </sheetView>
  </sheetViews>
  <sheetFormatPr defaultColWidth="9.140625" defaultRowHeight="12.75"/>
  <cols>
    <col min="1" max="1" width="1.1484375" style="27" customWidth="1"/>
    <col min="2" max="2" width="21.7109375" style="27" customWidth="1"/>
    <col min="3" max="3" width="55.421875" style="27" customWidth="1"/>
    <col min="4" max="4" width="14.7109375" style="27" customWidth="1"/>
    <col min="5" max="5" width="15.28125" style="27" customWidth="1"/>
    <col min="6" max="6" width="12.8515625" style="27" customWidth="1"/>
    <col min="7" max="7" width="13.421875" style="27" customWidth="1"/>
    <col min="8" max="8" width="10.7109375" style="27" customWidth="1"/>
    <col min="9" max="10" width="0" style="27" hidden="1" customWidth="1"/>
    <col min="11" max="16384" width="9.140625" style="27" customWidth="1"/>
  </cols>
  <sheetData>
    <row r="1" spans="1:10" ht="12.75" customHeight="1" hidden="1">
      <c r="A1" s="377" t="s">
        <v>110</v>
      </c>
      <c r="B1" s="378"/>
      <c r="C1" s="378"/>
      <c r="G1" s="379" t="s">
        <v>1</v>
      </c>
      <c r="H1" s="378"/>
      <c r="I1" s="378"/>
      <c r="J1" s="378"/>
    </row>
    <row r="2" ht="3.75" customHeight="1"/>
    <row r="3" spans="1:10" ht="19.5" customHeight="1">
      <c r="A3" s="380" t="s">
        <v>170</v>
      </c>
      <c r="B3" s="378"/>
      <c r="C3" s="378"/>
      <c r="D3" s="378"/>
      <c r="E3" s="378"/>
      <c r="F3" s="378"/>
      <c r="G3" s="378"/>
      <c r="H3" s="378"/>
      <c r="I3" s="378"/>
      <c r="J3" s="378"/>
    </row>
    <row r="4" ht="409.5" customHeight="1" hidden="1"/>
    <row r="5" spans="1:10" ht="19.5" customHeight="1">
      <c r="A5" s="380" t="s">
        <v>36</v>
      </c>
      <c r="B5" s="378"/>
      <c r="C5" s="378"/>
      <c r="D5" s="378"/>
      <c r="E5" s="378"/>
      <c r="F5" s="378"/>
      <c r="G5" s="378"/>
      <c r="H5" s="378"/>
      <c r="I5" s="378"/>
      <c r="J5" s="378"/>
    </row>
    <row r="6" spans="1:10" ht="18" customHeight="1">
      <c r="A6" s="380" t="s">
        <v>37</v>
      </c>
      <c r="B6" s="378"/>
      <c r="C6" s="378"/>
      <c r="D6" s="378"/>
      <c r="E6" s="378"/>
      <c r="F6" s="378"/>
      <c r="G6" s="378"/>
      <c r="H6" s="378"/>
      <c r="I6" s="378"/>
      <c r="J6" s="378"/>
    </row>
    <row r="7" ht="3.75" customHeight="1"/>
    <row r="8" spans="2:8" ht="18.75" customHeight="1">
      <c r="B8" s="381" t="s">
        <v>215</v>
      </c>
      <c r="C8" s="378"/>
      <c r="D8" s="378"/>
      <c r="E8" s="378"/>
      <c r="F8" s="378"/>
      <c r="G8" s="378"/>
      <c r="H8" s="378"/>
    </row>
    <row r="9" ht="1.5" customHeight="1"/>
    <row r="10" ht="5.25" customHeight="1"/>
    <row r="11" spans="2:8" ht="21.75" customHeight="1">
      <c r="B11" s="134" t="s">
        <v>5</v>
      </c>
      <c r="C11" s="135"/>
      <c r="D11" s="135"/>
      <c r="E11" s="136"/>
      <c r="F11" s="136"/>
      <c r="G11" s="135"/>
      <c r="H11" s="135"/>
    </row>
    <row r="12" spans="2:19" ht="21.75" customHeight="1">
      <c r="B12" s="373" t="s">
        <v>111</v>
      </c>
      <c r="C12" s="368" t="s">
        <v>112</v>
      </c>
      <c r="D12" s="368" t="s">
        <v>113</v>
      </c>
      <c r="E12" s="368" t="s">
        <v>114</v>
      </c>
      <c r="F12" s="369"/>
      <c r="G12" s="370" t="s">
        <v>115</v>
      </c>
      <c r="H12" s="370" t="s">
        <v>116</v>
      </c>
      <c r="M12" s="154"/>
      <c r="N12" s="154"/>
      <c r="O12" s="154"/>
      <c r="P12" s="154"/>
      <c r="Q12" s="154"/>
      <c r="R12" s="154"/>
      <c r="S12" s="154"/>
    </row>
    <row r="13" spans="2:19" ht="24" customHeight="1">
      <c r="B13" s="374"/>
      <c r="C13" s="368"/>
      <c r="D13" s="368"/>
      <c r="E13" s="137" t="s">
        <v>117</v>
      </c>
      <c r="F13" s="137" t="s">
        <v>118</v>
      </c>
      <c r="G13" s="370"/>
      <c r="H13" s="370"/>
      <c r="M13" s="155"/>
      <c r="N13" s="155"/>
      <c r="O13" s="155"/>
      <c r="P13" s="155"/>
      <c r="Q13" s="155"/>
      <c r="R13" s="155"/>
      <c r="S13" s="155"/>
    </row>
    <row r="14" spans="2:19" ht="24" customHeight="1">
      <c r="B14" s="156"/>
      <c r="C14" s="156"/>
      <c r="D14" s="156"/>
      <c r="E14" s="156"/>
      <c r="F14" s="156"/>
      <c r="G14" s="163"/>
      <c r="H14" s="163"/>
      <c r="M14" s="155"/>
      <c r="N14" s="155"/>
      <c r="O14" s="155"/>
      <c r="P14" s="155"/>
      <c r="Q14" s="155"/>
      <c r="R14" s="155"/>
      <c r="S14" s="155"/>
    </row>
    <row r="15" spans="2:8" ht="23.25" customHeight="1">
      <c r="B15" s="157" t="s">
        <v>216</v>
      </c>
      <c r="C15" s="158" t="s">
        <v>218</v>
      </c>
      <c r="D15" s="159">
        <v>4626260</v>
      </c>
      <c r="E15" s="160" t="s">
        <v>219</v>
      </c>
      <c r="F15" s="161" t="s">
        <v>220</v>
      </c>
      <c r="G15" s="159">
        <v>1055813.22</v>
      </c>
      <c r="H15" s="162">
        <v>2566</v>
      </c>
    </row>
    <row r="16" spans="2:8" ht="23.25">
      <c r="B16" s="246" t="s">
        <v>217</v>
      </c>
      <c r="C16" s="247"/>
      <c r="D16" s="248"/>
      <c r="E16" s="249"/>
      <c r="F16" s="250"/>
      <c r="G16" s="248"/>
      <c r="H16" s="250"/>
    </row>
    <row r="17" spans="2:8" ht="23.25">
      <c r="B17" s="375" t="s">
        <v>43</v>
      </c>
      <c r="C17" s="376"/>
      <c r="D17" s="251">
        <v>4626260</v>
      </c>
      <c r="E17" s="252"/>
      <c r="F17" s="253"/>
      <c r="G17" s="251">
        <v>1055813.22</v>
      </c>
      <c r="H17" s="253"/>
    </row>
    <row r="18" spans="2:8" ht="23.25">
      <c r="B18" s="164"/>
      <c r="C18" s="165"/>
      <c r="D18" s="166"/>
      <c r="E18" s="167"/>
      <c r="F18" s="168"/>
      <c r="G18" s="166"/>
      <c r="H18" s="168"/>
    </row>
    <row r="19" spans="1:9" ht="23.25">
      <c r="A19" s="143"/>
      <c r="B19" s="371" t="s">
        <v>221</v>
      </c>
      <c r="C19" s="372"/>
      <c r="D19" s="135"/>
      <c r="E19" s="135"/>
      <c r="F19" s="136"/>
      <c r="G19" s="136"/>
      <c r="H19" s="135"/>
      <c r="I19" s="135"/>
    </row>
    <row r="20" spans="2:9" ht="21.75" customHeight="1">
      <c r="B20" s="373" t="s">
        <v>111</v>
      </c>
      <c r="C20" s="373" t="s">
        <v>112</v>
      </c>
      <c r="D20" s="368" t="s">
        <v>112</v>
      </c>
      <c r="E20" s="368" t="s">
        <v>113</v>
      </c>
      <c r="F20" s="368" t="s">
        <v>114</v>
      </c>
      <c r="G20" s="369"/>
      <c r="H20" s="370" t="s">
        <v>115</v>
      </c>
      <c r="I20" s="370" t="s">
        <v>116</v>
      </c>
    </row>
    <row r="21" spans="2:9" ht="23.25">
      <c r="B21" s="374"/>
      <c r="C21" s="374"/>
      <c r="D21" s="368"/>
      <c r="E21" s="368"/>
      <c r="F21" s="137" t="s">
        <v>117</v>
      </c>
      <c r="G21" s="137" t="s">
        <v>118</v>
      </c>
      <c r="H21" s="370"/>
      <c r="I21" s="370"/>
    </row>
    <row r="22" spans="2:8" ht="23.25">
      <c r="B22" s="142"/>
      <c r="C22" s="138"/>
      <c r="D22" s="139"/>
      <c r="E22" s="140"/>
      <c r="F22" s="141"/>
      <c r="G22" s="139"/>
      <c r="H22" s="141"/>
    </row>
    <row r="23" spans="2:8" ht="23.25">
      <c r="B23" s="157" t="s">
        <v>216</v>
      </c>
      <c r="C23" s="158" t="s">
        <v>218</v>
      </c>
      <c r="D23" s="159">
        <v>4626260</v>
      </c>
      <c r="E23" s="160" t="s">
        <v>219</v>
      </c>
      <c r="F23" s="161" t="s">
        <v>220</v>
      </c>
      <c r="G23" s="159">
        <v>1565813.22</v>
      </c>
      <c r="H23" s="162">
        <v>2566</v>
      </c>
    </row>
    <row r="24" spans="2:8" ht="23.25">
      <c r="B24" s="142" t="s">
        <v>217</v>
      </c>
      <c r="C24" s="138"/>
      <c r="D24" s="139"/>
      <c r="E24" s="140"/>
      <c r="F24" s="141"/>
      <c r="G24" s="139"/>
      <c r="H24" s="141"/>
    </row>
    <row r="25" spans="2:8" ht="23.25">
      <c r="B25" s="142"/>
      <c r="C25" s="138"/>
      <c r="D25" s="139"/>
      <c r="E25" s="140"/>
      <c r="F25" s="141"/>
      <c r="G25" s="139"/>
      <c r="H25" s="141"/>
    </row>
    <row r="26" spans="2:8" ht="23.25">
      <c r="B26" s="144"/>
      <c r="C26" s="145"/>
      <c r="D26" s="146"/>
      <c r="E26" s="147"/>
      <c r="F26" s="148"/>
      <c r="G26" s="146"/>
      <c r="H26" s="148"/>
    </row>
    <row r="27" spans="2:8" ht="21.75" customHeight="1">
      <c r="B27" s="366" t="s">
        <v>43</v>
      </c>
      <c r="C27" s="367"/>
      <c r="D27" s="149">
        <v>4626260</v>
      </c>
      <c r="E27" s="150"/>
      <c r="F27" s="150"/>
      <c r="G27" s="149">
        <v>1565813.22</v>
      </c>
      <c r="H27" s="150"/>
    </row>
    <row r="28" ht="39.75" customHeight="1">
      <c r="B28" s="151"/>
    </row>
    <row r="29" ht="409.5" customHeight="1" hidden="1"/>
    <row r="30" ht="3.75" customHeight="1"/>
    <row r="32" spans="4:10" ht="24" customHeight="1">
      <c r="D32" s="152"/>
      <c r="E32" s="152"/>
      <c r="F32" s="152"/>
      <c r="G32" s="152"/>
      <c r="H32" s="152"/>
      <c r="I32" s="152"/>
      <c r="J32" s="153"/>
    </row>
  </sheetData>
  <sheetProtection/>
  <mergeCells count="22">
    <mergeCell ref="A1:C1"/>
    <mergeCell ref="G1:J1"/>
    <mergeCell ref="A3:J3"/>
    <mergeCell ref="A5:J5"/>
    <mergeCell ref="A6:J6"/>
    <mergeCell ref="B8:H8"/>
    <mergeCell ref="H20:H21"/>
    <mergeCell ref="I20:I21"/>
    <mergeCell ref="C20:C21"/>
    <mergeCell ref="B20:B21"/>
    <mergeCell ref="B17:C17"/>
    <mergeCell ref="H12:H13"/>
    <mergeCell ref="B12:B13"/>
    <mergeCell ref="E12:F12"/>
    <mergeCell ref="C12:C13"/>
    <mergeCell ref="B27:C27"/>
    <mergeCell ref="D20:D21"/>
    <mergeCell ref="E20:E21"/>
    <mergeCell ref="F20:G20"/>
    <mergeCell ref="D12:D13"/>
    <mergeCell ref="G12:G13"/>
    <mergeCell ref="B19:C19"/>
  </mergeCells>
  <printOptions horizontalCentered="1"/>
  <pageMargins left="0.2362204724409449" right="0.2362204724409449" top="0.5511811023622047" bottom="0.35433070866141736" header="0.31496062992125984" footer="0.31496062992125984"/>
  <pageSetup horizontalDpi="600" verticalDpi="600" orientation="landscape" paperSize="9" r:id="rId1"/>
  <headerFooter alignWithMargins="0">
    <oddFooter>&amp;L&amp;C&amp;R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99FF"/>
  </sheetPr>
  <dimension ref="A1:S32"/>
  <sheetViews>
    <sheetView showGridLines="0" zoomScalePageLayoutView="0" workbookViewId="0" topLeftCell="A1">
      <pane ySplit="10" topLeftCell="A23" activePane="bottomLeft" state="frozen"/>
      <selection pane="topLeft" activeCell="G16" sqref="G16"/>
      <selection pane="bottomLeft" activeCell="O28" sqref="O28:R28"/>
    </sheetView>
  </sheetViews>
  <sheetFormatPr defaultColWidth="9.140625" defaultRowHeight="12.75"/>
  <cols>
    <col min="1" max="1" width="0.13671875" style="7" customWidth="1"/>
    <col min="2" max="2" width="0" style="7" hidden="1" customWidth="1"/>
    <col min="3" max="3" width="4.8515625" style="7" customWidth="1"/>
    <col min="4" max="4" width="3.7109375" style="7" customWidth="1"/>
    <col min="5" max="5" width="1.1484375" style="7" customWidth="1"/>
    <col min="6" max="6" width="2.57421875" style="7" customWidth="1"/>
    <col min="7" max="7" width="0.9921875" style="7" customWidth="1"/>
    <col min="8" max="8" width="40.28125" style="7" customWidth="1"/>
    <col min="9" max="9" width="4.7109375" style="7" customWidth="1"/>
    <col min="10" max="10" width="4.00390625" style="7" customWidth="1"/>
    <col min="11" max="11" width="4.421875" style="7" customWidth="1"/>
    <col min="12" max="12" width="17.57421875" style="7" customWidth="1"/>
    <col min="13" max="13" width="0.9921875" style="7" customWidth="1"/>
    <col min="14" max="14" width="16.00390625" style="7" customWidth="1"/>
    <col min="15" max="15" width="13.8515625" style="7" customWidth="1"/>
    <col min="16" max="16" width="2.421875" style="7" customWidth="1"/>
    <col min="17" max="17" width="12.8515625" style="7" customWidth="1"/>
    <col min="18" max="18" width="0.9921875" style="7" hidden="1" customWidth="1"/>
    <col min="19" max="19" width="14.00390625" style="7" customWidth="1"/>
    <col min="20" max="20" width="0" style="7" hidden="1" customWidth="1"/>
    <col min="21" max="16384" width="9.140625" style="7" customWidth="1"/>
  </cols>
  <sheetData>
    <row r="1" spans="3:19" ht="12.75" customHeight="1" hidden="1">
      <c r="C1" s="296" t="s">
        <v>149</v>
      </c>
      <c r="D1" s="287"/>
      <c r="E1" s="287"/>
      <c r="F1" s="287"/>
      <c r="G1" s="287"/>
      <c r="H1" s="287"/>
      <c r="I1" s="287"/>
      <c r="Q1" s="297" t="s">
        <v>1</v>
      </c>
      <c r="R1" s="287"/>
      <c r="S1" s="287"/>
    </row>
    <row r="2" ht="1.5" customHeight="1" hidden="1"/>
    <row r="3" spans="1:19" ht="18" customHeight="1">
      <c r="A3" s="415" t="s">
        <v>170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</row>
    <row r="4" ht="1.5" customHeight="1"/>
    <row r="5" spans="1:19" ht="18" customHeight="1">
      <c r="A5" s="415" t="s">
        <v>36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</row>
    <row r="6" ht="1.5" customHeight="1"/>
    <row r="7" spans="3:19" ht="18" customHeight="1">
      <c r="C7" s="298" t="s">
        <v>37</v>
      </c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</row>
    <row r="8" ht="1.5" customHeight="1"/>
    <row r="9" spans="1:19" ht="18" customHeight="1">
      <c r="A9" s="416" t="s">
        <v>222</v>
      </c>
      <c r="B9" s="287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</row>
    <row r="10" ht="0.75" customHeight="1"/>
    <row r="11" spans="1:19" ht="19.5" customHeight="1">
      <c r="A11" s="288"/>
      <c r="B11" s="287"/>
      <c r="C11" s="287"/>
      <c r="D11" s="10"/>
      <c r="E11" s="288"/>
      <c r="F11" s="287"/>
      <c r="G11" s="288"/>
      <c r="H11" s="287"/>
      <c r="I11" s="408">
        <v>2563</v>
      </c>
      <c r="J11" s="409"/>
      <c r="K11" s="409"/>
      <c r="L11" s="409"/>
      <c r="M11" s="409"/>
      <c r="N11" s="410"/>
      <c r="O11" s="408">
        <v>2562</v>
      </c>
      <c r="P11" s="409"/>
      <c r="Q11" s="409"/>
      <c r="R11" s="409"/>
      <c r="S11" s="410"/>
    </row>
    <row r="12" spans="1:19" ht="19.5" customHeight="1">
      <c r="A12" s="411" t="s">
        <v>150</v>
      </c>
      <c r="B12" s="395"/>
      <c r="C12" s="395"/>
      <c r="D12" s="395"/>
      <c r="E12" s="395"/>
      <c r="F12" s="395"/>
      <c r="G12" s="395"/>
      <c r="H12" s="412"/>
      <c r="I12" s="413"/>
      <c r="J12" s="395"/>
      <c r="K12" s="395"/>
      <c r="L12" s="170"/>
      <c r="M12" s="170"/>
      <c r="N12" s="171">
        <f>+S19</f>
        <v>14530267.92</v>
      </c>
      <c r="O12" s="169"/>
      <c r="P12" s="414"/>
      <c r="Q12" s="395"/>
      <c r="R12" s="170"/>
      <c r="S12" s="171">
        <v>8006684.4</v>
      </c>
    </row>
    <row r="13" spans="1:19" ht="19.5" customHeight="1">
      <c r="A13" s="393"/>
      <c r="B13" s="389"/>
      <c r="C13" s="389"/>
      <c r="D13" s="173"/>
      <c r="E13" s="404" t="s">
        <v>151</v>
      </c>
      <c r="F13" s="389"/>
      <c r="G13" s="389"/>
      <c r="H13" s="392"/>
      <c r="I13" s="405">
        <v>5379415.4</v>
      </c>
      <c r="J13" s="389"/>
      <c r="K13" s="389"/>
      <c r="L13" s="173"/>
      <c r="M13" s="173"/>
      <c r="N13" s="174"/>
      <c r="O13" s="175">
        <v>9050098.25</v>
      </c>
      <c r="P13" s="388"/>
      <c r="Q13" s="389"/>
      <c r="R13" s="173"/>
      <c r="S13" s="174"/>
    </row>
    <row r="14" spans="1:19" ht="19.5" customHeight="1">
      <c r="A14" s="401"/>
      <c r="B14" s="389"/>
      <c r="C14" s="389"/>
      <c r="D14" s="176"/>
      <c r="E14" s="406" t="s">
        <v>152</v>
      </c>
      <c r="F14" s="389"/>
      <c r="G14" s="404" t="s">
        <v>30</v>
      </c>
      <c r="H14" s="392"/>
      <c r="I14" s="407">
        <v>806912.31</v>
      </c>
      <c r="J14" s="397"/>
      <c r="K14" s="397"/>
      <c r="L14" s="173"/>
      <c r="M14" s="173"/>
      <c r="N14" s="174"/>
      <c r="O14" s="177">
        <v>1357514.74</v>
      </c>
      <c r="P14" s="388"/>
      <c r="Q14" s="389"/>
      <c r="R14" s="173"/>
      <c r="S14" s="178"/>
    </row>
    <row r="15" spans="1:19" ht="19.5" customHeight="1">
      <c r="A15" s="401" t="s">
        <v>153</v>
      </c>
      <c r="B15" s="389"/>
      <c r="C15" s="389"/>
      <c r="D15" s="173"/>
      <c r="E15" s="402" t="s">
        <v>223</v>
      </c>
      <c r="F15" s="403"/>
      <c r="G15" s="403"/>
      <c r="H15" s="403"/>
      <c r="I15" s="393"/>
      <c r="J15" s="389"/>
      <c r="K15" s="389"/>
      <c r="L15" s="179">
        <v>4572503.09</v>
      </c>
      <c r="M15" s="173"/>
      <c r="N15" s="174"/>
      <c r="O15" s="172"/>
      <c r="Q15" s="179">
        <v>7692583.51</v>
      </c>
      <c r="R15" s="173"/>
      <c r="S15" s="174"/>
    </row>
    <row r="16" spans="1:19" ht="19.5" customHeight="1">
      <c r="A16" s="401"/>
      <c r="B16" s="389"/>
      <c r="C16" s="389"/>
      <c r="D16" s="173"/>
      <c r="E16" s="382" t="s">
        <v>288</v>
      </c>
      <c r="F16" s="382"/>
      <c r="G16" s="382"/>
      <c r="H16" s="383"/>
      <c r="I16" s="393"/>
      <c r="J16" s="389"/>
      <c r="K16" s="389"/>
      <c r="L16" s="179">
        <v>7382.94</v>
      </c>
      <c r="M16" s="173"/>
      <c r="N16" s="180">
        <v>0</v>
      </c>
      <c r="O16" s="172"/>
      <c r="Q16" s="179">
        <v>0.01</v>
      </c>
      <c r="R16" s="173"/>
      <c r="S16" s="180">
        <v>0</v>
      </c>
    </row>
    <row r="17" spans="1:19" ht="19.5" customHeight="1">
      <c r="A17" s="260"/>
      <c r="B17" s="259"/>
      <c r="C17" s="259"/>
      <c r="D17" s="173"/>
      <c r="E17" s="382" t="s">
        <v>287</v>
      </c>
      <c r="F17" s="382"/>
      <c r="G17" s="382"/>
      <c r="H17" s="383"/>
      <c r="I17" s="172"/>
      <c r="J17" s="259"/>
      <c r="K17" s="259"/>
      <c r="L17" s="179">
        <v>510000</v>
      </c>
      <c r="M17" s="173"/>
      <c r="N17" s="180"/>
      <c r="O17" s="172"/>
      <c r="Q17" s="179">
        <v>510000</v>
      </c>
      <c r="R17" s="173"/>
      <c r="S17" s="275"/>
    </row>
    <row r="18" spans="1:19" ht="19.5" customHeight="1">
      <c r="A18" s="401" t="s">
        <v>152</v>
      </c>
      <c r="B18" s="389"/>
      <c r="C18" s="389"/>
      <c r="D18" s="173"/>
      <c r="E18" s="404" t="s">
        <v>154</v>
      </c>
      <c r="F18" s="389"/>
      <c r="G18" s="389"/>
      <c r="H18" s="392"/>
      <c r="I18" s="393"/>
      <c r="J18" s="389"/>
      <c r="K18" s="389"/>
      <c r="L18" s="179">
        <v>-4009548</v>
      </c>
      <c r="M18" s="173"/>
      <c r="N18" s="180">
        <f>SUM(L15:L18)</f>
        <v>1080338.0300000003</v>
      </c>
      <c r="O18" s="172"/>
      <c r="P18" s="35"/>
      <c r="Q18" s="179">
        <v>-1679000</v>
      </c>
      <c r="R18" s="173"/>
      <c r="S18" s="197">
        <f>+Q15+Q16+Q17+Q18</f>
        <v>6523583.52</v>
      </c>
    </row>
    <row r="19" spans="1:19" ht="19.5" customHeight="1" thickBot="1">
      <c r="A19" s="391" t="s">
        <v>224</v>
      </c>
      <c r="B19" s="389"/>
      <c r="C19" s="389"/>
      <c r="D19" s="389"/>
      <c r="E19" s="389"/>
      <c r="F19" s="389"/>
      <c r="G19" s="389"/>
      <c r="H19" s="392"/>
      <c r="I19" s="393"/>
      <c r="J19" s="389"/>
      <c r="K19" s="389"/>
      <c r="L19" s="170"/>
      <c r="M19" s="173"/>
      <c r="N19" s="181">
        <f>SUM(N12:N18)</f>
        <v>15610605.95</v>
      </c>
      <c r="O19" s="172"/>
      <c r="P19" s="394"/>
      <c r="Q19" s="395"/>
      <c r="R19" s="173"/>
      <c r="S19" s="181">
        <f>+S12+S18</f>
        <v>14530267.92</v>
      </c>
    </row>
    <row r="20" spans="1:19" ht="19.5" customHeight="1" thickTop="1">
      <c r="A20" s="396"/>
      <c r="B20" s="397"/>
      <c r="C20" s="397"/>
      <c r="D20" s="183"/>
      <c r="E20" s="398"/>
      <c r="F20" s="397"/>
      <c r="G20" s="399"/>
      <c r="H20" s="400"/>
      <c r="I20" s="396"/>
      <c r="J20" s="397"/>
      <c r="K20" s="397"/>
      <c r="L20" s="183"/>
      <c r="M20" s="183"/>
      <c r="N20" s="184"/>
      <c r="O20" s="182"/>
      <c r="P20" s="398"/>
      <c r="Q20" s="397"/>
      <c r="R20" s="183"/>
      <c r="S20" s="185"/>
    </row>
    <row r="21" ht="19.5" customHeight="1"/>
    <row r="22" spans="2:19" ht="19.5" customHeight="1">
      <c r="B22" s="288" t="s">
        <v>225</v>
      </c>
      <c r="C22" s="288"/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11">
        <v>2563</v>
      </c>
      <c r="O22" s="291"/>
      <c r="P22" s="291"/>
      <c r="Q22" s="291"/>
      <c r="R22" s="291"/>
      <c r="S22" s="11">
        <v>2562</v>
      </c>
    </row>
    <row r="23" spans="2:19" ht="19.5" customHeight="1">
      <c r="B23" s="297"/>
      <c r="C23" s="287"/>
      <c r="D23" s="287"/>
      <c r="E23" s="287"/>
      <c r="F23" s="387" t="s">
        <v>159</v>
      </c>
      <c r="G23" s="287"/>
      <c r="H23" s="384" t="s">
        <v>155</v>
      </c>
      <c r="I23" s="287"/>
      <c r="J23" s="287"/>
      <c r="K23" s="287"/>
      <c r="L23" s="287"/>
      <c r="M23" s="287"/>
      <c r="N23" s="187">
        <v>3359554.42</v>
      </c>
      <c r="O23" s="384"/>
      <c r="P23" s="287"/>
      <c r="Q23" s="287"/>
      <c r="R23" s="287"/>
      <c r="S23" s="187">
        <v>2591401.9</v>
      </c>
    </row>
    <row r="24" spans="2:19" ht="19.5" customHeight="1">
      <c r="B24" s="297"/>
      <c r="C24" s="287"/>
      <c r="D24" s="287"/>
      <c r="E24" s="287"/>
      <c r="F24" s="387" t="s">
        <v>160</v>
      </c>
      <c r="G24" s="287"/>
      <c r="H24" s="384" t="s">
        <v>156</v>
      </c>
      <c r="I24" s="287"/>
      <c r="J24" s="287"/>
      <c r="K24" s="287"/>
      <c r="L24" s="287"/>
      <c r="M24" s="287"/>
      <c r="N24" s="190" t="s">
        <v>102</v>
      </c>
      <c r="O24" s="384"/>
      <c r="P24" s="287"/>
      <c r="Q24" s="287"/>
      <c r="R24" s="287"/>
      <c r="S24" s="187">
        <v>4338.3</v>
      </c>
    </row>
    <row r="25" spans="2:19" ht="19.5" customHeight="1">
      <c r="B25" s="8"/>
      <c r="F25" s="186">
        <v>3</v>
      </c>
      <c r="H25" s="122" t="s">
        <v>226</v>
      </c>
      <c r="N25" s="190"/>
      <c r="O25" s="122"/>
      <c r="S25" s="190"/>
    </row>
    <row r="26" spans="2:19" ht="19.5" customHeight="1">
      <c r="B26" s="8"/>
      <c r="F26" s="186"/>
      <c r="H26" s="296" t="s">
        <v>227</v>
      </c>
      <c r="I26" s="296"/>
      <c r="J26" s="296"/>
      <c r="N26" s="282">
        <v>3570446.78</v>
      </c>
      <c r="O26" s="122"/>
      <c r="S26" s="282">
        <v>3060446.78</v>
      </c>
    </row>
    <row r="27" spans="2:19" ht="19.5" customHeight="1">
      <c r="B27" s="297"/>
      <c r="C27" s="287"/>
      <c r="D27" s="287"/>
      <c r="E27" s="287"/>
      <c r="F27" s="387">
        <v>4</v>
      </c>
      <c r="G27" s="287"/>
      <c r="H27" s="384" t="s">
        <v>157</v>
      </c>
      <c r="I27" s="287"/>
      <c r="J27" s="287"/>
      <c r="K27" s="287"/>
      <c r="L27" s="287"/>
      <c r="M27" s="287"/>
      <c r="N27" s="284">
        <v>8680604.75</v>
      </c>
      <c r="O27" s="388"/>
      <c r="P27" s="389"/>
      <c r="Q27" s="389"/>
      <c r="R27" s="389"/>
      <c r="S27" s="284">
        <v>8874080.94</v>
      </c>
    </row>
    <row r="28" spans="2:19" ht="19.5" customHeight="1" thickBot="1">
      <c r="B28" s="297"/>
      <c r="C28" s="287"/>
      <c r="D28" s="287"/>
      <c r="E28" s="287"/>
      <c r="F28" s="297"/>
      <c r="G28" s="287"/>
      <c r="H28" s="384"/>
      <c r="I28" s="287"/>
      <c r="J28" s="287"/>
      <c r="K28" s="384"/>
      <c r="L28" s="287"/>
      <c r="M28" s="287"/>
      <c r="N28" s="281">
        <f>SUM(N23:N27)</f>
        <v>15610605.95</v>
      </c>
      <c r="O28" s="390"/>
      <c r="P28" s="389"/>
      <c r="Q28" s="389"/>
      <c r="R28" s="389"/>
      <c r="S28" s="281">
        <f>SUM(S23:S27)</f>
        <v>14530267.919999998</v>
      </c>
    </row>
    <row r="29" spans="2:19" ht="19.5" customHeight="1" thickTop="1">
      <c r="B29" s="385"/>
      <c r="C29" s="287"/>
      <c r="D29" s="287"/>
      <c r="E29" s="287"/>
      <c r="F29" s="385"/>
      <c r="G29" s="287"/>
      <c r="H29" s="385"/>
      <c r="I29" s="287"/>
      <c r="J29" s="287"/>
      <c r="K29" s="385"/>
      <c r="L29" s="287"/>
      <c r="M29" s="287"/>
      <c r="N29" s="188"/>
      <c r="O29" s="386"/>
      <c r="P29" s="287"/>
      <c r="Q29" s="287"/>
      <c r="R29" s="287"/>
      <c r="S29" s="188"/>
    </row>
    <row r="30" spans="2:19" ht="19.5" customHeight="1">
      <c r="B30" s="385"/>
      <c r="C30" s="287"/>
      <c r="D30" s="287"/>
      <c r="E30" s="287"/>
      <c r="F30" s="385"/>
      <c r="G30" s="287"/>
      <c r="H30" s="385"/>
      <c r="I30" s="287"/>
      <c r="J30" s="287"/>
      <c r="K30" s="385"/>
      <c r="L30" s="287"/>
      <c r="M30" s="287"/>
      <c r="N30" s="9">
        <v>2563</v>
      </c>
      <c r="O30" s="298"/>
      <c r="P30" s="355"/>
      <c r="Q30" s="355"/>
      <c r="R30" s="355"/>
      <c r="S30" s="9">
        <v>2562</v>
      </c>
    </row>
    <row r="31" spans="2:19" ht="19.5" customHeight="1">
      <c r="B31" s="384" t="s">
        <v>158</v>
      </c>
      <c r="C31" s="287"/>
      <c r="D31" s="287"/>
      <c r="E31" s="287"/>
      <c r="F31" s="287"/>
      <c r="G31" s="287"/>
      <c r="H31" s="287"/>
      <c r="I31" s="287"/>
      <c r="J31" s="287"/>
      <c r="K31" s="287"/>
      <c r="L31" s="287"/>
      <c r="M31" s="287"/>
      <c r="N31" s="189">
        <v>0</v>
      </c>
      <c r="O31" s="297"/>
      <c r="P31" s="287"/>
      <c r="Q31" s="287"/>
      <c r="R31" s="287"/>
      <c r="S31" s="189">
        <v>1417000</v>
      </c>
    </row>
    <row r="32" spans="2:19" ht="19.5" customHeight="1">
      <c r="B32" s="385" t="s">
        <v>228</v>
      </c>
      <c r="C32" s="287"/>
      <c r="D32" s="287"/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287"/>
      <c r="P32" s="287"/>
      <c r="Q32" s="287"/>
      <c r="R32" s="287"/>
      <c r="S32" s="287"/>
    </row>
    <row r="33" ht="409.5" customHeight="1" hidden="1"/>
  </sheetData>
  <sheetProtection/>
  <mergeCells count="75">
    <mergeCell ref="C1:I1"/>
    <mergeCell ref="Q1:S1"/>
    <mergeCell ref="A3:S3"/>
    <mergeCell ref="A5:S5"/>
    <mergeCell ref="C7:S7"/>
    <mergeCell ref="A9:S9"/>
    <mergeCell ref="A11:C11"/>
    <mergeCell ref="E11:F11"/>
    <mergeCell ref="G11:H11"/>
    <mergeCell ref="I11:N11"/>
    <mergeCell ref="O11:S11"/>
    <mergeCell ref="A12:H12"/>
    <mergeCell ref="I12:K12"/>
    <mergeCell ref="P12:Q12"/>
    <mergeCell ref="A13:C13"/>
    <mergeCell ref="E13:H13"/>
    <mergeCell ref="I13:K13"/>
    <mergeCell ref="P13:Q13"/>
    <mergeCell ref="A14:C14"/>
    <mergeCell ref="E14:F14"/>
    <mergeCell ref="G14:H14"/>
    <mergeCell ref="I14:K14"/>
    <mergeCell ref="P14:Q14"/>
    <mergeCell ref="A15:C15"/>
    <mergeCell ref="E15:H15"/>
    <mergeCell ref="I15:K15"/>
    <mergeCell ref="H26:J26"/>
    <mergeCell ref="A16:C16"/>
    <mergeCell ref="E16:H16"/>
    <mergeCell ref="I16:K16"/>
    <mergeCell ref="A18:C18"/>
    <mergeCell ref="E18:H18"/>
    <mergeCell ref="I18:K18"/>
    <mergeCell ref="A19:H19"/>
    <mergeCell ref="I19:K19"/>
    <mergeCell ref="P19:Q19"/>
    <mergeCell ref="A20:C20"/>
    <mergeCell ref="E20:F20"/>
    <mergeCell ref="G20:H20"/>
    <mergeCell ref="I20:K20"/>
    <mergeCell ref="P20:Q20"/>
    <mergeCell ref="B23:E23"/>
    <mergeCell ref="F23:G23"/>
    <mergeCell ref="H23:M23"/>
    <mergeCell ref="O23:R23"/>
    <mergeCell ref="B22:J22"/>
    <mergeCell ref="K22:M22"/>
    <mergeCell ref="O22:R22"/>
    <mergeCell ref="H28:J28"/>
    <mergeCell ref="K28:M28"/>
    <mergeCell ref="O28:R28"/>
    <mergeCell ref="B24:E24"/>
    <mergeCell ref="F24:G24"/>
    <mergeCell ref="H24:M24"/>
    <mergeCell ref="O24:R24"/>
    <mergeCell ref="F30:G30"/>
    <mergeCell ref="H30:J30"/>
    <mergeCell ref="K30:M30"/>
    <mergeCell ref="O30:R30"/>
    <mergeCell ref="B27:E27"/>
    <mergeCell ref="F27:G27"/>
    <mergeCell ref="H27:M27"/>
    <mergeCell ref="O27:R27"/>
    <mergeCell ref="B28:E28"/>
    <mergeCell ref="F28:G28"/>
    <mergeCell ref="E17:H17"/>
    <mergeCell ref="B31:M31"/>
    <mergeCell ref="O31:R31"/>
    <mergeCell ref="B32:S32"/>
    <mergeCell ref="B29:E29"/>
    <mergeCell ref="F29:G29"/>
    <mergeCell ref="H29:J29"/>
    <mergeCell ref="K29:M29"/>
    <mergeCell ref="O29:R29"/>
    <mergeCell ref="B30:E3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r:id="rId1"/>
  <headerFooter alignWithMargins="0">
    <oddFooter>&amp;L&amp;C&amp;R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W76"/>
  <sheetViews>
    <sheetView showGridLines="0" zoomScalePageLayoutView="0" workbookViewId="0" topLeftCell="A3">
      <pane ySplit="2" topLeftCell="A5" activePane="bottomLeft" state="frozen"/>
      <selection pane="topLeft" activeCell="G16" sqref="G16"/>
      <selection pane="bottomLeft" activeCell="E16" sqref="E16:G16"/>
    </sheetView>
  </sheetViews>
  <sheetFormatPr defaultColWidth="9.140625" defaultRowHeight="12.75"/>
  <cols>
    <col min="1" max="1" width="1.1484375" style="27" hidden="1" customWidth="1"/>
    <col min="2" max="2" width="4.140625" style="27" customWidth="1"/>
    <col min="3" max="3" width="55.421875" style="27" hidden="1" customWidth="1"/>
    <col min="4" max="4" width="16.00390625" style="27" customWidth="1"/>
    <col min="5" max="5" width="15.28125" style="27" customWidth="1"/>
    <col min="6" max="6" width="3.140625" style="27" customWidth="1"/>
    <col min="7" max="7" width="6.8515625" style="27" customWidth="1"/>
    <col min="8" max="8" width="10.7109375" style="27" customWidth="1"/>
    <col min="9" max="10" width="0" style="27" hidden="1" customWidth="1"/>
    <col min="11" max="11" width="9.140625" style="27" customWidth="1"/>
    <col min="12" max="12" width="15.28125" style="27" customWidth="1"/>
    <col min="13" max="13" width="8.8515625" style="27" customWidth="1"/>
    <col min="14" max="14" width="9.7109375" style="27" customWidth="1"/>
    <col min="15" max="15" width="3.00390625" style="27" customWidth="1"/>
    <col min="16" max="16" width="2.57421875" style="27" customWidth="1"/>
    <col min="17" max="17" width="10.7109375" style="27" customWidth="1"/>
    <col min="18" max="18" width="7.140625" style="27" customWidth="1"/>
    <col min="19" max="19" width="6.57421875" style="27" customWidth="1"/>
    <col min="20" max="20" width="8.8515625" style="27" customWidth="1"/>
    <col min="21" max="21" width="2.140625" style="27" customWidth="1"/>
    <col min="22" max="22" width="7.7109375" style="27" customWidth="1"/>
    <col min="23" max="23" width="5.140625" style="27" customWidth="1"/>
    <col min="24" max="16384" width="9.140625" style="27" customWidth="1"/>
  </cols>
  <sheetData>
    <row r="1" spans="1:10" ht="12.75" customHeight="1" hidden="1">
      <c r="A1" s="377" t="s">
        <v>110</v>
      </c>
      <c r="B1" s="378"/>
      <c r="C1" s="378"/>
      <c r="G1" s="379" t="s">
        <v>1</v>
      </c>
      <c r="H1" s="378"/>
      <c r="I1" s="378"/>
      <c r="J1" s="378"/>
    </row>
    <row r="2" ht="3.75" customHeight="1"/>
    <row r="3" spans="1:23" ht="19.5" customHeight="1">
      <c r="A3" s="380" t="s">
        <v>170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380"/>
      <c r="U3" s="380"/>
      <c r="V3" s="380"/>
      <c r="W3" s="380"/>
    </row>
    <row r="4" spans="1:23" ht="409.5" customHeight="1" hidden="1">
      <c r="A4" s="444"/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44"/>
      <c r="R4" s="444"/>
      <c r="S4" s="444"/>
      <c r="T4" s="444"/>
      <c r="U4" s="444"/>
      <c r="V4" s="444"/>
      <c r="W4" s="444"/>
    </row>
    <row r="5" spans="1:23" ht="19.5" customHeight="1">
      <c r="A5" s="380" t="s">
        <v>36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380"/>
      <c r="V5" s="380"/>
      <c r="W5" s="380"/>
    </row>
    <row r="6" spans="1:23" ht="18" customHeight="1">
      <c r="A6" s="380" t="s">
        <v>37</v>
      </c>
      <c r="B6" s="380"/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80"/>
      <c r="T6" s="380"/>
      <c r="U6" s="380"/>
      <c r="V6" s="380"/>
      <c r="W6" s="380"/>
    </row>
    <row r="7" ht="3.75" customHeight="1"/>
    <row r="8" spans="2:8" ht="18.75" customHeight="1">
      <c r="B8" s="381" t="s">
        <v>243</v>
      </c>
      <c r="C8" s="378"/>
      <c r="D8" s="378"/>
      <c r="E8" s="378"/>
      <c r="F8" s="378"/>
      <c r="G8" s="378"/>
      <c r="H8" s="378"/>
    </row>
    <row r="9" ht="1.5" customHeight="1"/>
    <row r="10" ht="5.25" customHeight="1"/>
    <row r="11" spans="2:23" ht="21.75" customHeight="1">
      <c r="B11" s="26" t="s">
        <v>5</v>
      </c>
      <c r="C11" s="2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2:23" ht="21.75" customHeight="1">
      <c r="B12" s="436" t="s">
        <v>81</v>
      </c>
      <c r="C12" s="434"/>
      <c r="D12" s="437"/>
      <c r="E12" s="434" t="s">
        <v>82</v>
      </c>
      <c r="F12" s="434"/>
      <c r="G12" s="434"/>
      <c r="H12" s="436" t="s">
        <v>83</v>
      </c>
      <c r="I12" s="434"/>
      <c r="J12" s="434"/>
      <c r="K12" s="434"/>
      <c r="L12" s="434"/>
      <c r="M12" s="437"/>
      <c r="N12" s="437" t="s">
        <v>47</v>
      </c>
      <c r="O12" s="436"/>
      <c r="P12" s="436" t="s">
        <v>161</v>
      </c>
      <c r="Q12" s="437"/>
      <c r="R12" s="434" t="s">
        <v>162</v>
      </c>
      <c r="S12" s="434"/>
      <c r="T12" s="436" t="s">
        <v>163</v>
      </c>
      <c r="U12" s="437"/>
      <c r="V12" s="434" t="s">
        <v>164</v>
      </c>
      <c r="W12" s="437"/>
    </row>
    <row r="13" spans="2:23" ht="24" customHeight="1">
      <c r="B13" s="438"/>
      <c r="C13" s="435"/>
      <c r="D13" s="439"/>
      <c r="E13" s="435"/>
      <c r="F13" s="435"/>
      <c r="G13" s="435"/>
      <c r="H13" s="438"/>
      <c r="I13" s="435"/>
      <c r="J13" s="435"/>
      <c r="K13" s="435"/>
      <c r="L13" s="435"/>
      <c r="M13" s="439"/>
      <c r="N13" s="440" t="s">
        <v>165</v>
      </c>
      <c r="O13" s="441"/>
      <c r="P13" s="438"/>
      <c r="Q13" s="439"/>
      <c r="R13" s="435"/>
      <c r="S13" s="435"/>
      <c r="T13" s="438"/>
      <c r="U13" s="439"/>
      <c r="V13" s="435"/>
      <c r="W13" s="439"/>
    </row>
    <row r="14" spans="2:23" ht="21.75" customHeight="1">
      <c r="B14" s="423" t="s">
        <v>86</v>
      </c>
      <c r="C14" s="424"/>
      <c r="D14" s="425"/>
      <c r="E14" s="424" t="s">
        <v>87</v>
      </c>
      <c r="F14" s="424"/>
      <c r="G14" s="424"/>
      <c r="H14" s="423" t="s">
        <v>244</v>
      </c>
      <c r="I14" s="424"/>
      <c r="J14" s="424"/>
      <c r="K14" s="424"/>
      <c r="L14" s="424"/>
      <c r="M14" s="425"/>
      <c r="N14" s="431">
        <v>200000</v>
      </c>
      <c r="O14" s="433"/>
      <c r="P14" s="431">
        <v>200000</v>
      </c>
      <c r="Q14" s="432"/>
      <c r="R14" s="433">
        <v>200000</v>
      </c>
      <c r="S14" s="433"/>
      <c r="T14" s="431" t="s">
        <v>169</v>
      </c>
      <c r="U14" s="432"/>
      <c r="V14" s="433"/>
      <c r="W14" s="432"/>
    </row>
    <row r="15" spans="2:23" ht="23.25">
      <c r="B15" s="423" t="s">
        <v>86</v>
      </c>
      <c r="C15" s="424"/>
      <c r="D15" s="425"/>
      <c r="E15" s="424" t="s">
        <v>87</v>
      </c>
      <c r="F15" s="424"/>
      <c r="G15" s="424"/>
      <c r="H15" s="423" t="s">
        <v>245</v>
      </c>
      <c r="I15" s="424"/>
      <c r="J15" s="424"/>
      <c r="K15" s="424"/>
      <c r="L15" s="424"/>
      <c r="M15" s="425"/>
      <c r="N15" s="427">
        <v>79000</v>
      </c>
      <c r="O15" s="428"/>
      <c r="P15" s="427">
        <v>79000</v>
      </c>
      <c r="Q15" s="429"/>
      <c r="R15" s="428">
        <v>79000</v>
      </c>
      <c r="S15" s="428"/>
      <c r="T15" s="427"/>
      <c r="U15" s="429"/>
      <c r="V15" s="428"/>
      <c r="W15" s="429"/>
    </row>
    <row r="16" spans="1:23" ht="23.25">
      <c r="A16" s="202"/>
      <c r="B16" s="423" t="s">
        <v>86</v>
      </c>
      <c r="C16" s="424"/>
      <c r="D16" s="425"/>
      <c r="E16" s="423" t="s">
        <v>87</v>
      </c>
      <c r="F16" s="426"/>
      <c r="G16" s="425"/>
      <c r="H16" s="442" t="s">
        <v>246</v>
      </c>
      <c r="I16" s="442"/>
      <c r="J16" s="442"/>
      <c r="K16" s="442"/>
      <c r="L16" s="442"/>
      <c r="M16" s="443"/>
      <c r="N16" s="427">
        <v>300000</v>
      </c>
      <c r="O16" s="428"/>
      <c r="P16" s="427">
        <v>300000</v>
      </c>
      <c r="Q16" s="429"/>
      <c r="R16" s="428">
        <v>300000</v>
      </c>
      <c r="S16" s="428"/>
      <c r="T16" s="427"/>
      <c r="U16" s="429"/>
      <c r="V16" s="430"/>
      <c r="W16" s="419"/>
    </row>
    <row r="17" spans="1:23" ht="23.25" customHeight="1">
      <c r="A17" s="202"/>
      <c r="B17" s="423" t="s">
        <v>86</v>
      </c>
      <c r="C17" s="424"/>
      <c r="D17" s="425"/>
      <c r="E17" s="423" t="s">
        <v>87</v>
      </c>
      <c r="F17" s="426"/>
      <c r="G17" s="425"/>
      <c r="H17" s="203" t="s">
        <v>247</v>
      </c>
      <c r="I17" s="203"/>
      <c r="J17" s="203"/>
      <c r="K17" s="203"/>
      <c r="L17" s="203"/>
      <c r="M17" s="204"/>
      <c r="N17" s="427">
        <v>300000</v>
      </c>
      <c r="O17" s="428"/>
      <c r="P17" s="427">
        <v>300000</v>
      </c>
      <c r="Q17" s="429"/>
      <c r="R17" s="428">
        <v>300000</v>
      </c>
      <c r="S17" s="428"/>
      <c r="T17" s="427"/>
      <c r="U17" s="429"/>
      <c r="V17" s="427"/>
      <c r="W17" s="429"/>
    </row>
    <row r="18" spans="1:23" ht="23.25">
      <c r="A18" s="202"/>
      <c r="B18" s="423" t="s">
        <v>86</v>
      </c>
      <c r="C18" s="424"/>
      <c r="D18" s="425"/>
      <c r="E18" s="423" t="s">
        <v>87</v>
      </c>
      <c r="F18" s="426"/>
      <c r="G18" s="425"/>
      <c r="H18" s="203" t="s">
        <v>249</v>
      </c>
      <c r="I18" s="203"/>
      <c r="J18" s="203"/>
      <c r="K18" s="203"/>
      <c r="L18" s="203"/>
      <c r="M18" s="204"/>
      <c r="N18" s="427">
        <v>60000</v>
      </c>
      <c r="O18" s="428"/>
      <c r="P18" s="427">
        <v>60000</v>
      </c>
      <c r="Q18" s="429"/>
      <c r="R18" s="428">
        <v>60000</v>
      </c>
      <c r="S18" s="428"/>
      <c r="T18" s="427"/>
      <c r="U18" s="429"/>
      <c r="V18" s="427"/>
      <c r="W18" s="429"/>
    </row>
    <row r="19" spans="1:23" ht="23.25">
      <c r="A19" s="202"/>
      <c r="B19" s="423" t="s">
        <v>86</v>
      </c>
      <c r="C19" s="424"/>
      <c r="D19" s="425"/>
      <c r="E19" s="423" t="s">
        <v>87</v>
      </c>
      <c r="F19" s="426"/>
      <c r="G19" s="425"/>
      <c r="H19" s="203" t="s">
        <v>248</v>
      </c>
      <c r="I19" s="203"/>
      <c r="J19" s="203"/>
      <c r="K19" s="203"/>
      <c r="L19" s="203"/>
      <c r="M19" s="204"/>
      <c r="N19" s="427">
        <v>200000</v>
      </c>
      <c r="O19" s="428"/>
      <c r="P19" s="427">
        <v>200000</v>
      </c>
      <c r="Q19" s="429"/>
      <c r="R19" s="428">
        <v>200000</v>
      </c>
      <c r="S19" s="428"/>
      <c r="T19" s="427"/>
      <c r="U19" s="429"/>
      <c r="V19" s="427"/>
      <c r="W19" s="429"/>
    </row>
    <row r="20" spans="1:23" ht="23.25" customHeight="1">
      <c r="A20" s="202"/>
      <c r="B20" s="423" t="s">
        <v>86</v>
      </c>
      <c r="C20" s="424"/>
      <c r="D20" s="425"/>
      <c r="E20" s="423" t="s">
        <v>87</v>
      </c>
      <c r="F20" s="426"/>
      <c r="G20" s="425"/>
      <c r="H20" s="205" t="s">
        <v>250</v>
      </c>
      <c r="I20" s="203"/>
      <c r="J20" s="203"/>
      <c r="K20" s="203"/>
      <c r="L20" s="203"/>
      <c r="M20" s="204"/>
      <c r="N20" s="418">
        <v>300000</v>
      </c>
      <c r="O20" s="419"/>
      <c r="P20" s="418">
        <v>300000</v>
      </c>
      <c r="Q20" s="419"/>
      <c r="R20" s="418">
        <v>300000</v>
      </c>
      <c r="S20" s="419"/>
      <c r="T20" s="199"/>
      <c r="U20" s="201"/>
      <c r="V20" s="199"/>
      <c r="W20" s="201"/>
    </row>
    <row r="21" spans="1:23" ht="23.25">
      <c r="A21" s="202"/>
      <c r="B21" s="423" t="s">
        <v>86</v>
      </c>
      <c r="C21" s="424"/>
      <c r="D21" s="425"/>
      <c r="E21" s="423" t="s">
        <v>87</v>
      </c>
      <c r="F21" s="426"/>
      <c r="G21" s="425"/>
      <c r="H21" s="203" t="s">
        <v>251</v>
      </c>
      <c r="I21" s="203"/>
      <c r="J21" s="203"/>
      <c r="K21" s="203"/>
      <c r="L21" s="203"/>
      <c r="M21" s="204"/>
      <c r="N21" s="427">
        <v>55000</v>
      </c>
      <c r="O21" s="428"/>
      <c r="P21" s="427">
        <v>55000</v>
      </c>
      <c r="Q21" s="429"/>
      <c r="R21" s="428">
        <v>55000</v>
      </c>
      <c r="S21" s="428"/>
      <c r="T21" s="427"/>
      <c r="U21" s="429"/>
      <c r="V21" s="427"/>
      <c r="W21" s="429"/>
    </row>
    <row r="22" spans="1:23" ht="23.25">
      <c r="A22" s="202"/>
      <c r="B22" s="423" t="s">
        <v>86</v>
      </c>
      <c r="C22" s="424"/>
      <c r="D22" s="425"/>
      <c r="E22" s="423" t="s">
        <v>87</v>
      </c>
      <c r="F22" s="426"/>
      <c r="G22" s="425"/>
      <c r="H22" s="205" t="s">
        <v>252</v>
      </c>
      <c r="I22" s="203"/>
      <c r="J22" s="203"/>
      <c r="K22" s="203"/>
      <c r="L22" s="203"/>
      <c r="M22" s="204"/>
      <c r="N22" s="418">
        <v>28000</v>
      </c>
      <c r="O22" s="419"/>
      <c r="P22" s="418">
        <v>28000</v>
      </c>
      <c r="Q22" s="419"/>
      <c r="R22" s="418">
        <v>28000</v>
      </c>
      <c r="S22" s="419"/>
      <c r="T22" s="199"/>
      <c r="U22" s="201"/>
      <c r="V22" s="199"/>
      <c r="W22" s="201"/>
    </row>
    <row r="23" spans="1:23" ht="23.25">
      <c r="A23" s="202"/>
      <c r="B23" s="423" t="s">
        <v>86</v>
      </c>
      <c r="C23" s="424"/>
      <c r="D23" s="425"/>
      <c r="E23" s="423" t="s">
        <v>87</v>
      </c>
      <c r="F23" s="426"/>
      <c r="G23" s="425"/>
      <c r="H23" s="205" t="s">
        <v>253</v>
      </c>
      <c r="I23" s="203"/>
      <c r="J23" s="203"/>
      <c r="K23" s="203"/>
      <c r="L23" s="203"/>
      <c r="M23" s="204"/>
      <c r="N23" s="427">
        <v>45000</v>
      </c>
      <c r="O23" s="428"/>
      <c r="P23" s="427">
        <v>45000</v>
      </c>
      <c r="Q23" s="429"/>
      <c r="R23" s="428">
        <v>45000</v>
      </c>
      <c r="S23" s="428"/>
      <c r="T23" s="427"/>
      <c r="U23" s="429"/>
      <c r="V23" s="427"/>
      <c r="W23" s="429"/>
    </row>
    <row r="24" spans="1:23" ht="23.25">
      <c r="A24" s="202"/>
      <c r="B24" s="423" t="s">
        <v>86</v>
      </c>
      <c r="C24" s="424"/>
      <c r="D24" s="425"/>
      <c r="E24" s="423" t="s">
        <v>87</v>
      </c>
      <c r="F24" s="426"/>
      <c r="G24" s="425"/>
      <c r="H24" s="203" t="s">
        <v>254</v>
      </c>
      <c r="I24" s="203"/>
      <c r="J24" s="203"/>
      <c r="K24" s="203"/>
      <c r="L24" s="203"/>
      <c r="M24" s="204"/>
      <c r="N24" s="418">
        <v>50000</v>
      </c>
      <c r="O24" s="419"/>
      <c r="P24" s="418">
        <v>50000</v>
      </c>
      <c r="Q24" s="419"/>
      <c r="R24" s="418">
        <v>50000</v>
      </c>
      <c r="S24" s="419"/>
      <c r="T24" s="199"/>
      <c r="U24" s="201"/>
      <c r="V24" s="199"/>
      <c r="W24" s="201"/>
    </row>
    <row r="25" spans="1:23" ht="23.25">
      <c r="A25" s="202"/>
      <c r="B25" s="423" t="s">
        <v>86</v>
      </c>
      <c r="C25" s="424"/>
      <c r="D25" s="425"/>
      <c r="E25" s="423" t="s">
        <v>87</v>
      </c>
      <c r="F25" s="426"/>
      <c r="G25" s="425"/>
      <c r="H25" s="203" t="s">
        <v>255</v>
      </c>
      <c r="I25" s="203"/>
      <c r="J25" s="203"/>
      <c r="K25" s="203"/>
      <c r="L25" s="203"/>
      <c r="M25" s="204"/>
      <c r="N25" s="427">
        <v>150000</v>
      </c>
      <c r="O25" s="428"/>
      <c r="P25" s="427">
        <v>150000</v>
      </c>
      <c r="Q25" s="429"/>
      <c r="R25" s="428">
        <v>150000</v>
      </c>
      <c r="S25" s="428"/>
      <c r="T25" s="427"/>
      <c r="U25" s="429"/>
      <c r="V25" s="427"/>
      <c r="W25" s="429"/>
    </row>
    <row r="26" spans="1:23" ht="23.25">
      <c r="A26" s="202"/>
      <c r="B26" s="423" t="s">
        <v>86</v>
      </c>
      <c r="C26" s="424"/>
      <c r="D26" s="425"/>
      <c r="E26" s="423" t="s">
        <v>87</v>
      </c>
      <c r="F26" s="426"/>
      <c r="G26" s="425"/>
      <c r="H26" s="205" t="s">
        <v>256</v>
      </c>
      <c r="I26" s="203"/>
      <c r="J26" s="203"/>
      <c r="K26" s="203"/>
      <c r="L26" s="203"/>
      <c r="M26" s="204"/>
      <c r="N26" s="418">
        <v>300000</v>
      </c>
      <c r="O26" s="419"/>
      <c r="P26" s="418">
        <v>300000</v>
      </c>
      <c r="Q26" s="419"/>
      <c r="R26" s="418">
        <v>300000</v>
      </c>
      <c r="S26" s="419"/>
      <c r="T26" s="199"/>
      <c r="U26" s="201"/>
      <c r="V26" s="199"/>
      <c r="W26" s="201"/>
    </row>
    <row r="27" spans="1:23" ht="23.25">
      <c r="A27" s="206"/>
      <c r="B27" s="423"/>
      <c r="C27" s="426"/>
      <c r="D27" s="426"/>
      <c r="E27" s="423"/>
      <c r="F27" s="426"/>
      <c r="G27" s="425"/>
      <c r="H27" s="207" t="s">
        <v>257</v>
      </c>
      <c r="I27" s="207"/>
      <c r="J27" s="207"/>
      <c r="K27" s="207"/>
      <c r="L27" s="207"/>
      <c r="M27" s="204"/>
      <c r="N27" s="427"/>
      <c r="O27" s="428"/>
      <c r="P27" s="427"/>
      <c r="Q27" s="429"/>
      <c r="R27" s="428"/>
      <c r="S27" s="428"/>
      <c r="T27" s="427"/>
      <c r="U27" s="429"/>
      <c r="V27" s="427"/>
      <c r="W27" s="429"/>
    </row>
    <row r="28" spans="1:23" ht="21.75" customHeight="1">
      <c r="A28" s="202"/>
      <c r="B28" s="423" t="s">
        <v>86</v>
      </c>
      <c r="C28" s="424"/>
      <c r="D28" s="425"/>
      <c r="E28" s="423" t="s">
        <v>87</v>
      </c>
      <c r="F28" s="426"/>
      <c r="G28" s="425"/>
      <c r="H28" s="205" t="s">
        <v>256</v>
      </c>
      <c r="I28" s="207"/>
      <c r="J28" s="207"/>
      <c r="K28" s="207"/>
      <c r="L28" s="207"/>
      <c r="M28" s="204"/>
      <c r="N28" s="418">
        <v>300000</v>
      </c>
      <c r="O28" s="419"/>
      <c r="P28" s="418">
        <v>300000</v>
      </c>
      <c r="Q28" s="419"/>
      <c r="R28" s="418">
        <v>300000</v>
      </c>
      <c r="S28" s="419"/>
      <c r="T28" s="210"/>
      <c r="U28" s="211"/>
      <c r="V28" s="210"/>
      <c r="W28" s="211"/>
    </row>
    <row r="29" spans="2:23" ht="23.25">
      <c r="B29" s="423"/>
      <c r="C29" s="426"/>
      <c r="D29" s="426"/>
      <c r="E29" s="423"/>
      <c r="F29" s="426"/>
      <c r="G29" s="425"/>
      <c r="H29" s="207" t="s">
        <v>258</v>
      </c>
      <c r="I29" s="207"/>
      <c r="J29" s="207"/>
      <c r="K29" s="207"/>
      <c r="L29" s="207"/>
      <c r="M29" s="204"/>
      <c r="N29" s="427"/>
      <c r="O29" s="428"/>
      <c r="P29" s="427"/>
      <c r="Q29" s="429"/>
      <c r="R29" s="428"/>
      <c r="S29" s="428"/>
      <c r="T29" s="427"/>
      <c r="U29" s="429"/>
      <c r="V29" s="427"/>
      <c r="W29" s="429"/>
    </row>
    <row r="30" spans="2:23" ht="23.25">
      <c r="B30" s="423" t="s">
        <v>86</v>
      </c>
      <c r="C30" s="424"/>
      <c r="D30" s="425"/>
      <c r="E30" s="423" t="s">
        <v>87</v>
      </c>
      <c r="F30" s="426"/>
      <c r="G30" s="425"/>
      <c r="H30" s="209" t="s">
        <v>259</v>
      </c>
      <c r="I30" s="207"/>
      <c r="J30" s="207"/>
      <c r="K30" s="207"/>
      <c r="L30" s="207"/>
      <c r="M30" s="204"/>
      <c r="N30" s="418">
        <v>250000</v>
      </c>
      <c r="O30" s="419"/>
      <c r="P30" s="418">
        <v>250000</v>
      </c>
      <c r="Q30" s="419"/>
      <c r="R30" s="418">
        <v>250000</v>
      </c>
      <c r="S30" s="419"/>
      <c r="T30" s="199"/>
      <c r="U30" s="201"/>
      <c r="V30" s="199"/>
      <c r="W30" s="201"/>
    </row>
    <row r="31" spans="2:23" ht="23.25">
      <c r="B31" s="208"/>
      <c r="C31" s="34"/>
      <c r="D31" s="34"/>
      <c r="E31" s="212"/>
      <c r="F31" s="213"/>
      <c r="G31" s="214"/>
      <c r="H31" s="203"/>
      <c r="I31" s="203"/>
      <c r="J31" s="203"/>
      <c r="K31" s="203"/>
      <c r="L31" s="203"/>
      <c r="M31" s="204"/>
      <c r="N31" s="199"/>
      <c r="O31" s="200"/>
      <c r="P31" s="199"/>
      <c r="Q31" s="201"/>
      <c r="R31" s="200"/>
      <c r="S31" s="200"/>
      <c r="T31" s="199"/>
      <c r="U31" s="201"/>
      <c r="V31" s="199"/>
      <c r="W31" s="201"/>
    </row>
    <row r="32" spans="2:23" ht="21.75" customHeight="1">
      <c r="B32" s="420" t="s">
        <v>43</v>
      </c>
      <c r="C32" s="421"/>
      <c r="D32" s="421"/>
      <c r="E32" s="421"/>
      <c r="F32" s="421"/>
      <c r="G32" s="421"/>
      <c r="H32" s="421"/>
      <c r="I32" s="421"/>
      <c r="J32" s="421"/>
      <c r="K32" s="421"/>
      <c r="L32" s="421"/>
      <c r="M32" s="422"/>
      <c r="N32" s="417">
        <f>SUM(N14:O30)</f>
        <v>2617000</v>
      </c>
      <c r="O32" s="417"/>
      <c r="P32" s="417">
        <f>SUM(P14:Q30)</f>
        <v>2617000</v>
      </c>
      <c r="Q32" s="417"/>
      <c r="R32" s="417">
        <f>SUM(R14:S30)</f>
        <v>2617000</v>
      </c>
      <c r="S32" s="417"/>
      <c r="T32" s="417">
        <f>SUM(T14:U30)</f>
        <v>0</v>
      </c>
      <c r="U32" s="417"/>
      <c r="V32" s="417">
        <f>SUM(V14:W30)</f>
        <v>0</v>
      </c>
      <c r="W32" s="417"/>
    </row>
    <row r="33" spans="2:23" ht="36" customHeight="1">
      <c r="B33" s="26" t="s">
        <v>5</v>
      </c>
      <c r="C33" s="26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2:23" ht="16.5" customHeight="1">
      <c r="B34" s="436" t="s">
        <v>81</v>
      </c>
      <c r="C34" s="434"/>
      <c r="D34" s="437"/>
      <c r="E34" s="434" t="s">
        <v>82</v>
      </c>
      <c r="F34" s="434"/>
      <c r="G34" s="434"/>
      <c r="H34" s="436" t="s">
        <v>83</v>
      </c>
      <c r="I34" s="434"/>
      <c r="J34" s="434"/>
      <c r="K34" s="434"/>
      <c r="L34" s="434"/>
      <c r="M34" s="437"/>
      <c r="N34" s="437" t="s">
        <v>47</v>
      </c>
      <c r="O34" s="436"/>
      <c r="P34" s="436" t="s">
        <v>161</v>
      </c>
      <c r="Q34" s="437"/>
      <c r="R34" s="434" t="s">
        <v>162</v>
      </c>
      <c r="S34" s="434"/>
      <c r="T34" s="436" t="s">
        <v>163</v>
      </c>
      <c r="U34" s="437"/>
      <c r="V34" s="434" t="s">
        <v>164</v>
      </c>
      <c r="W34" s="437"/>
    </row>
    <row r="35" spans="2:23" ht="36.75" customHeight="1">
      <c r="B35" s="438"/>
      <c r="C35" s="435"/>
      <c r="D35" s="439"/>
      <c r="E35" s="435"/>
      <c r="F35" s="435"/>
      <c r="G35" s="435"/>
      <c r="H35" s="438"/>
      <c r="I35" s="435"/>
      <c r="J35" s="435"/>
      <c r="K35" s="435"/>
      <c r="L35" s="435"/>
      <c r="M35" s="439"/>
      <c r="N35" s="440" t="s">
        <v>165</v>
      </c>
      <c r="O35" s="441"/>
      <c r="P35" s="438"/>
      <c r="Q35" s="439"/>
      <c r="R35" s="435"/>
      <c r="S35" s="435"/>
      <c r="T35" s="438"/>
      <c r="U35" s="439"/>
      <c r="V35" s="435"/>
      <c r="W35" s="439"/>
    </row>
    <row r="36" spans="2:23" ht="23.25">
      <c r="B36" s="423" t="s">
        <v>86</v>
      </c>
      <c r="C36" s="424"/>
      <c r="D36" s="425"/>
      <c r="E36" s="424" t="s">
        <v>87</v>
      </c>
      <c r="F36" s="424"/>
      <c r="G36" s="424"/>
      <c r="H36" s="423" t="s">
        <v>260</v>
      </c>
      <c r="I36" s="424"/>
      <c r="J36" s="424"/>
      <c r="K36" s="424"/>
      <c r="L36" s="424"/>
      <c r="M36" s="425"/>
      <c r="N36" s="431">
        <v>300000</v>
      </c>
      <c r="O36" s="433"/>
      <c r="P36" s="431">
        <v>300000</v>
      </c>
      <c r="Q36" s="432"/>
      <c r="R36" s="433">
        <v>300000</v>
      </c>
      <c r="S36" s="433"/>
      <c r="T36" s="431" t="s">
        <v>169</v>
      </c>
      <c r="U36" s="432"/>
      <c r="V36" s="433"/>
      <c r="W36" s="432"/>
    </row>
    <row r="37" spans="2:23" ht="24" customHeight="1">
      <c r="B37" s="423" t="s">
        <v>86</v>
      </c>
      <c r="C37" s="424"/>
      <c r="D37" s="425"/>
      <c r="E37" s="424" t="s">
        <v>87</v>
      </c>
      <c r="F37" s="424"/>
      <c r="G37" s="424"/>
      <c r="H37" s="423" t="s">
        <v>261</v>
      </c>
      <c r="I37" s="424"/>
      <c r="J37" s="424"/>
      <c r="K37" s="424"/>
      <c r="L37" s="424"/>
      <c r="M37" s="425"/>
      <c r="N37" s="427">
        <v>300000</v>
      </c>
      <c r="O37" s="428"/>
      <c r="P37" s="427">
        <v>300000</v>
      </c>
      <c r="Q37" s="429"/>
      <c r="R37" s="428">
        <v>300000</v>
      </c>
      <c r="S37" s="428"/>
      <c r="T37" s="427"/>
      <c r="U37" s="429"/>
      <c r="V37" s="428"/>
      <c r="W37" s="429"/>
    </row>
    <row r="38" spans="2:23" ht="23.25">
      <c r="B38" s="423" t="s">
        <v>86</v>
      </c>
      <c r="C38" s="424"/>
      <c r="D38" s="425"/>
      <c r="E38" s="423" t="s">
        <v>87</v>
      </c>
      <c r="F38" s="426"/>
      <c r="G38" s="425"/>
      <c r="H38" s="442" t="s">
        <v>262</v>
      </c>
      <c r="I38" s="442"/>
      <c r="J38" s="442"/>
      <c r="K38" s="442"/>
      <c r="L38" s="442"/>
      <c r="M38" s="443"/>
      <c r="N38" s="427">
        <v>400000</v>
      </c>
      <c r="O38" s="428"/>
      <c r="P38" s="427">
        <v>400000</v>
      </c>
      <c r="Q38" s="429"/>
      <c r="R38" s="428">
        <v>400000</v>
      </c>
      <c r="S38" s="428"/>
      <c r="T38" s="427"/>
      <c r="U38" s="429"/>
      <c r="V38" s="430"/>
      <c r="W38" s="419"/>
    </row>
    <row r="39" spans="2:23" ht="23.25">
      <c r="B39" s="445" t="s">
        <v>263</v>
      </c>
      <c r="C39" s="446"/>
      <c r="D39" s="447"/>
      <c r="E39" s="423" t="s">
        <v>264</v>
      </c>
      <c r="F39" s="426"/>
      <c r="G39" s="425"/>
      <c r="H39" s="203" t="s">
        <v>265</v>
      </c>
      <c r="I39" s="203"/>
      <c r="J39" s="203"/>
      <c r="K39" s="203"/>
      <c r="L39" s="203"/>
      <c r="M39" s="204"/>
      <c r="N39" s="427">
        <v>17760</v>
      </c>
      <c r="O39" s="428"/>
      <c r="P39" s="427">
        <v>17760</v>
      </c>
      <c r="Q39" s="429"/>
      <c r="R39" s="428">
        <v>17760</v>
      </c>
      <c r="S39" s="428"/>
      <c r="T39" s="427"/>
      <c r="U39" s="429"/>
      <c r="V39" s="427"/>
      <c r="W39" s="429"/>
    </row>
    <row r="40" spans="2:23" ht="23.25">
      <c r="B40" s="445" t="s">
        <v>263</v>
      </c>
      <c r="C40" s="446"/>
      <c r="D40" s="447"/>
      <c r="E40" s="423" t="s">
        <v>264</v>
      </c>
      <c r="F40" s="426"/>
      <c r="G40" s="425"/>
      <c r="H40" s="203" t="s">
        <v>265</v>
      </c>
      <c r="I40" s="203"/>
      <c r="J40" s="203"/>
      <c r="K40" s="203"/>
      <c r="L40" s="203"/>
      <c r="M40" s="204"/>
      <c r="N40" s="427">
        <v>19600</v>
      </c>
      <c r="O40" s="428"/>
      <c r="P40" s="427">
        <v>19600</v>
      </c>
      <c r="Q40" s="429"/>
      <c r="R40" s="428">
        <v>19600</v>
      </c>
      <c r="S40" s="428"/>
      <c r="T40" s="427"/>
      <c r="U40" s="429"/>
      <c r="V40" s="427"/>
      <c r="W40" s="429"/>
    </row>
    <row r="41" spans="2:23" ht="23.25">
      <c r="B41" s="445" t="s">
        <v>263</v>
      </c>
      <c r="C41" s="446"/>
      <c r="D41" s="447"/>
      <c r="E41" s="423" t="s">
        <v>266</v>
      </c>
      <c r="F41" s="426"/>
      <c r="G41" s="425"/>
      <c r="H41" s="203" t="s">
        <v>267</v>
      </c>
      <c r="I41" s="203"/>
      <c r="J41" s="203"/>
      <c r="K41" s="203"/>
      <c r="L41" s="203"/>
      <c r="M41" s="204"/>
      <c r="N41" s="427">
        <v>141445</v>
      </c>
      <c r="O41" s="428"/>
      <c r="P41" s="427">
        <v>141445</v>
      </c>
      <c r="Q41" s="429"/>
      <c r="R41" s="428">
        <v>141445</v>
      </c>
      <c r="S41" s="428"/>
      <c r="T41" s="427"/>
      <c r="U41" s="429"/>
      <c r="V41" s="427"/>
      <c r="W41" s="429"/>
    </row>
    <row r="42" spans="2:23" ht="23.25">
      <c r="B42" s="445" t="s">
        <v>263</v>
      </c>
      <c r="C42" s="446"/>
      <c r="D42" s="447"/>
      <c r="E42" s="423" t="s">
        <v>266</v>
      </c>
      <c r="F42" s="426"/>
      <c r="G42" s="425"/>
      <c r="H42" s="205" t="s">
        <v>268</v>
      </c>
      <c r="I42" s="203"/>
      <c r="J42" s="203"/>
      <c r="K42" s="203"/>
      <c r="L42" s="203"/>
      <c r="M42" s="204"/>
      <c r="N42" s="418">
        <v>11343</v>
      </c>
      <c r="O42" s="419"/>
      <c r="P42" s="418">
        <v>11343</v>
      </c>
      <c r="Q42" s="419"/>
      <c r="R42" s="418">
        <v>11343</v>
      </c>
      <c r="S42" s="419"/>
      <c r="T42" s="199"/>
      <c r="U42" s="201"/>
      <c r="V42" s="199"/>
      <c r="W42" s="201"/>
    </row>
    <row r="43" spans="2:23" ht="23.25">
      <c r="B43" s="445" t="s">
        <v>263</v>
      </c>
      <c r="C43" s="446"/>
      <c r="D43" s="447"/>
      <c r="E43" s="423" t="s">
        <v>266</v>
      </c>
      <c r="F43" s="426"/>
      <c r="G43" s="425"/>
      <c r="H43" s="203" t="s">
        <v>269</v>
      </c>
      <c r="I43" s="203"/>
      <c r="J43" s="203"/>
      <c r="K43" s="203"/>
      <c r="L43" s="203"/>
      <c r="M43" s="204"/>
      <c r="N43" s="427">
        <v>28500</v>
      </c>
      <c r="O43" s="428"/>
      <c r="P43" s="427">
        <v>28500</v>
      </c>
      <c r="Q43" s="429"/>
      <c r="R43" s="428">
        <v>28500</v>
      </c>
      <c r="S43" s="428"/>
      <c r="T43" s="427"/>
      <c r="U43" s="429"/>
      <c r="V43" s="427"/>
      <c r="W43" s="429"/>
    </row>
    <row r="44" spans="2:23" ht="23.25">
      <c r="B44" s="445" t="s">
        <v>263</v>
      </c>
      <c r="C44" s="446"/>
      <c r="D44" s="447"/>
      <c r="E44" s="423" t="s">
        <v>266</v>
      </c>
      <c r="F44" s="426"/>
      <c r="G44" s="425"/>
      <c r="H44" s="203" t="s">
        <v>269</v>
      </c>
      <c r="I44" s="203"/>
      <c r="J44" s="203"/>
      <c r="K44" s="203"/>
      <c r="L44" s="203"/>
      <c r="M44" s="204"/>
      <c r="N44" s="418">
        <v>24000</v>
      </c>
      <c r="O44" s="419"/>
      <c r="P44" s="418">
        <v>24000</v>
      </c>
      <c r="Q44" s="419"/>
      <c r="R44" s="418">
        <v>24000</v>
      </c>
      <c r="S44" s="419"/>
      <c r="T44" s="199"/>
      <c r="U44" s="201"/>
      <c r="V44" s="199"/>
      <c r="W44" s="201"/>
    </row>
    <row r="45" spans="2:23" ht="23.25">
      <c r="B45" s="445" t="s">
        <v>263</v>
      </c>
      <c r="C45" s="446"/>
      <c r="D45" s="447"/>
      <c r="E45" s="423" t="s">
        <v>270</v>
      </c>
      <c r="F45" s="426"/>
      <c r="G45" s="425"/>
      <c r="H45" s="205" t="s">
        <v>273</v>
      </c>
      <c r="I45" s="203"/>
      <c r="J45" s="203"/>
      <c r="K45" s="203"/>
      <c r="L45" s="203"/>
      <c r="M45" s="204"/>
      <c r="N45" s="427">
        <v>900</v>
      </c>
      <c r="O45" s="428"/>
      <c r="P45" s="427">
        <v>900</v>
      </c>
      <c r="Q45" s="429"/>
      <c r="R45" s="428">
        <v>900</v>
      </c>
      <c r="S45" s="428"/>
      <c r="T45" s="427"/>
      <c r="U45" s="429"/>
      <c r="V45" s="427"/>
      <c r="W45" s="429"/>
    </row>
    <row r="46" spans="2:23" ht="23.25">
      <c r="B46" s="423"/>
      <c r="C46" s="424"/>
      <c r="D46" s="425"/>
      <c r="E46" s="423" t="s">
        <v>271</v>
      </c>
      <c r="F46" s="426"/>
      <c r="G46" s="425"/>
      <c r="H46" s="203"/>
      <c r="I46" s="203"/>
      <c r="J46" s="203"/>
      <c r="K46" s="203"/>
      <c r="L46" s="203"/>
      <c r="M46" s="204"/>
      <c r="N46" s="418"/>
      <c r="O46" s="419"/>
      <c r="P46" s="418"/>
      <c r="Q46" s="419"/>
      <c r="R46" s="418"/>
      <c r="S46" s="419"/>
      <c r="T46" s="199"/>
      <c r="U46" s="201"/>
      <c r="V46" s="199"/>
      <c r="W46" s="201"/>
    </row>
    <row r="47" spans="2:23" ht="23.25">
      <c r="B47" s="423"/>
      <c r="C47" s="424"/>
      <c r="D47" s="425"/>
      <c r="E47" s="423" t="s">
        <v>272</v>
      </c>
      <c r="F47" s="426"/>
      <c r="G47" s="425"/>
      <c r="H47" s="203"/>
      <c r="I47" s="203"/>
      <c r="J47" s="203"/>
      <c r="K47" s="203"/>
      <c r="L47" s="203"/>
      <c r="M47" s="204"/>
      <c r="N47" s="427"/>
      <c r="O47" s="428"/>
      <c r="P47" s="427"/>
      <c r="Q47" s="429"/>
      <c r="R47" s="428"/>
      <c r="S47" s="428"/>
      <c r="T47" s="427"/>
      <c r="U47" s="429"/>
      <c r="V47" s="427"/>
      <c r="W47" s="429"/>
    </row>
    <row r="48" spans="2:23" ht="23.25">
      <c r="B48" s="445" t="s">
        <v>263</v>
      </c>
      <c r="C48" s="446"/>
      <c r="D48" s="447"/>
      <c r="E48" s="423" t="s">
        <v>270</v>
      </c>
      <c r="F48" s="426"/>
      <c r="G48" s="425"/>
      <c r="H48" s="205" t="s">
        <v>274</v>
      </c>
      <c r="I48" s="203"/>
      <c r="J48" s="203"/>
      <c r="K48" s="203"/>
      <c r="L48" s="203"/>
      <c r="M48" s="204"/>
      <c r="N48" s="418">
        <v>10000</v>
      </c>
      <c r="O48" s="419"/>
      <c r="P48" s="418">
        <v>10000</v>
      </c>
      <c r="Q48" s="419"/>
      <c r="R48" s="418">
        <v>10000</v>
      </c>
      <c r="S48" s="419"/>
      <c r="T48" s="199"/>
      <c r="U48" s="201"/>
      <c r="V48" s="199"/>
      <c r="W48" s="201"/>
    </row>
    <row r="49" spans="2:23" ht="23.25">
      <c r="B49" s="423"/>
      <c r="C49" s="424"/>
      <c r="D49" s="425"/>
      <c r="E49" s="423" t="s">
        <v>271</v>
      </c>
      <c r="F49" s="426"/>
      <c r="G49" s="425"/>
      <c r="H49" s="207"/>
      <c r="I49" s="207"/>
      <c r="J49" s="207"/>
      <c r="K49" s="207"/>
      <c r="L49" s="207"/>
      <c r="M49" s="204"/>
      <c r="N49" s="427"/>
      <c r="O49" s="428"/>
      <c r="P49" s="427"/>
      <c r="Q49" s="429"/>
      <c r="R49" s="428"/>
      <c r="S49" s="428"/>
      <c r="T49" s="427"/>
      <c r="U49" s="429"/>
      <c r="V49" s="427"/>
      <c r="W49" s="429"/>
    </row>
    <row r="50" spans="2:23" ht="23.25">
      <c r="B50" s="423"/>
      <c r="C50" s="424"/>
      <c r="D50" s="425"/>
      <c r="E50" s="423" t="s">
        <v>272</v>
      </c>
      <c r="F50" s="426"/>
      <c r="G50" s="425"/>
      <c r="H50" s="205"/>
      <c r="I50" s="207"/>
      <c r="J50" s="207"/>
      <c r="K50" s="207"/>
      <c r="L50" s="207"/>
      <c r="M50" s="204"/>
      <c r="N50" s="418"/>
      <c r="O50" s="419"/>
      <c r="P50" s="418"/>
      <c r="Q50" s="419"/>
      <c r="R50" s="418"/>
      <c r="S50" s="419"/>
      <c r="T50" s="210"/>
      <c r="U50" s="211"/>
      <c r="V50" s="210"/>
      <c r="W50" s="211"/>
    </row>
    <row r="51" spans="2:23" ht="23.25">
      <c r="B51" s="445" t="s">
        <v>263</v>
      </c>
      <c r="C51" s="446"/>
      <c r="D51" s="447"/>
      <c r="E51" s="423" t="s">
        <v>270</v>
      </c>
      <c r="F51" s="426"/>
      <c r="G51" s="425"/>
      <c r="H51" s="207" t="s">
        <v>275</v>
      </c>
      <c r="I51" s="207"/>
      <c r="J51" s="207"/>
      <c r="K51" s="207"/>
      <c r="L51" s="207"/>
      <c r="M51" s="204"/>
      <c r="N51" s="427">
        <v>32100</v>
      </c>
      <c r="O51" s="428"/>
      <c r="P51" s="427">
        <v>32100</v>
      </c>
      <c r="Q51" s="429"/>
      <c r="R51" s="428">
        <v>32100</v>
      </c>
      <c r="S51" s="428"/>
      <c r="T51" s="427"/>
      <c r="U51" s="429"/>
      <c r="V51" s="427"/>
      <c r="W51" s="429"/>
    </row>
    <row r="52" spans="2:23" ht="23.25">
      <c r="B52" s="423"/>
      <c r="C52" s="424"/>
      <c r="D52" s="425"/>
      <c r="E52" s="423" t="s">
        <v>271</v>
      </c>
      <c r="F52" s="426"/>
      <c r="G52" s="425"/>
      <c r="H52" s="209"/>
      <c r="I52" s="207"/>
      <c r="J52" s="207"/>
      <c r="K52" s="207"/>
      <c r="L52" s="207"/>
      <c r="M52" s="204"/>
      <c r="N52" s="418"/>
      <c r="O52" s="419"/>
      <c r="P52" s="418"/>
      <c r="Q52" s="419"/>
      <c r="R52" s="418"/>
      <c r="S52" s="419"/>
      <c r="T52" s="199"/>
      <c r="U52" s="201"/>
      <c r="V52" s="199"/>
      <c r="W52" s="201"/>
    </row>
    <row r="53" spans="2:23" ht="23.25">
      <c r="B53" s="423"/>
      <c r="C53" s="424"/>
      <c r="D53" s="425"/>
      <c r="E53" s="423" t="s">
        <v>272</v>
      </c>
      <c r="F53" s="426"/>
      <c r="G53" s="425"/>
      <c r="H53" s="203"/>
      <c r="I53" s="203"/>
      <c r="J53" s="203"/>
      <c r="K53" s="203"/>
      <c r="L53" s="203"/>
      <c r="M53" s="204"/>
      <c r="N53" s="199"/>
      <c r="O53" s="200"/>
      <c r="P53" s="199"/>
      <c r="Q53" s="201"/>
      <c r="R53" s="200"/>
      <c r="S53" s="200"/>
      <c r="T53" s="199"/>
      <c r="U53" s="201"/>
      <c r="V53" s="199"/>
      <c r="W53" s="201"/>
    </row>
    <row r="54" spans="2:23" ht="23.25">
      <c r="B54" s="420" t="s">
        <v>43</v>
      </c>
      <c r="C54" s="421"/>
      <c r="D54" s="421"/>
      <c r="E54" s="421"/>
      <c r="F54" s="421"/>
      <c r="G54" s="421"/>
      <c r="H54" s="421"/>
      <c r="I54" s="421"/>
      <c r="J54" s="421"/>
      <c r="K54" s="421"/>
      <c r="L54" s="421"/>
      <c r="M54" s="422"/>
      <c r="N54" s="417">
        <f>SUM(N36:O52)</f>
        <v>1285648</v>
      </c>
      <c r="O54" s="417"/>
      <c r="P54" s="417">
        <f>SUM(P36:Q52)</f>
        <v>1285648</v>
      </c>
      <c r="Q54" s="417"/>
      <c r="R54" s="417">
        <f>SUM(R36:S52)</f>
        <v>1285648</v>
      </c>
      <c r="S54" s="417"/>
      <c r="T54" s="417">
        <f>SUM(T36:U52)</f>
        <v>0</v>
      </c>
      <c r="U54" s="417"/>
      <c r="V54" s="417">
        <f>SUM(V36:W52)</f>
        <v>0</v>
      </c>
      <c r="W54" s="417"/>
    </row>
    <row r="55" spans="2:23" ht="23.25">
      <c r="B55" s="26" t="s">
        <v>5</v>
      </c>
      <c r="C55" s="26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</row>
    <row r="56" spans="2:23" ht="23.25">
      <c r="B56" s="436" t="s">
        <v>81</v>
      </c>
      <c r="C56" s="434"/>
      <c r="D56" s="437"/>
      <c r="E56" s="434" t="s">
        <v>82</v>
      </c>
      <c r="F56" s="434"/>
      <c r="G56" s="434"/>
      <c r="H56" s="436" t="s">
        <v>83</v>
      </c>
      <c r="I56" s="434"/>
      <c r="J56" s="434"/>
      <c r="K56" s="434"/>
      <c r="L56" s="434"/>
      <c r="M56" s="437"/>
      <c r="N56" s="437" t="s">
        <v>47</v>
      </c>
      <c r="O56" s="436"/>
      <c r="P56" s="436" t="s">
        <v>161</v>
      </c>
      <c r="Q56" s="437"/>
      <c r="R56" s="434" t="s">
        <v>162</v>
      </c>
      <c r="S56" s="434"/>
      <c r="T56" s="436" t="s">
        <v>163</v>
      </c>
      <c r="U56" s="437"/>
      <c r="V56" s="434" t="s">
        <v>164</v>
      </c>
      <c r="W56" s="437"/>
    </row>
    <row r="57" spans="2:23" ht="23.25">
      <c r="B57" s="438"/>
      <c r="C57" s="435"/>
      <c r="D57" s="439"/>
      <c r="E57" s="435"/>
      <c r="F57" s="435"/>
      <c r="G57" s="435"/>
      <c r="H57" s="438"/>
      <c r="I57" s="435"/>
      <c r="J57" s="435"/>
      <c r="K57" s="435"/>
      <c r="L57" s="435"/>
      <c r="M57" s="439"/>
      <c r="N57" s="440" t="s">
        <v>165</v>
      </c>
      <c r="O57" s="441"/>
      <c r="P57" s="438"/>
      <c r="Q57" s="439"/>
      <c r="R57" s="435"/>
      <c r="S57" s="435"/>
      <c r="T57" s="438"/>
      <c r="U57" s="439"/>
      <c r="V57" s="435"/>
      <c r="W57" s="439"/>
    </row>
    <row r="58" spans="2:23" ht="23.25">
      <c r="B58" s="445" t="s">
        <v>263</v>
      </c>
      <c r="C58" s="446"/>
      <c r="D58" s="447"/>
      <c r="E58" s="423" t="s">
        <v>270</v>
      </c>
      <c r="F58" s="426"/>
      <c r="G58" s="425"/>
      <c r="H58" s="423" t="s">
        <v>276</v>
      </c>
      <c r="I58" s="424"/>
      <c r="J58" s="424"/>
      <c r="K58" s="424"/>
      <c r="L58" s="424"/>
      <c r="M58" s="425"/>
      <c r="N58" s="431">
        <v>6500</v>
      </c>
      <c r="O58" s="433"/>
      <c r="P58" s="431">
        <v>6500</v>
      </c>
      <c r="Q58" s="432"/>
      <c r="R58" s="433">
        <v>6500</v>
      </c>
      <c r="S58" s="433"/>
      <c r="T58" s="431" t="s">
        <v>169</v>
      </c>
      <c r="U58" s="432"/>
      <c r="V58" s="433"/>
      <c r="W58" s="432"/>
    </row>
    <row r="59" spans="2:23" ht="23.25">
      <c r="B59" s="423"/>
      <c r="C59" s="424"/>
      <c r="D59" s="425"/>
      <c r="E59" s="423" t="s">
        <v>271</v>
      </c>
      <c r="F59" s="426"/>
      <c r="G59" s="425"/>
      <c r="H59" s="423"/>
      <c r="I59" s="424"/>
      <c r="J59" s="424"/>
      <c r="K59" s="424"/>
      <c r="L59" s="424"/>
      <c r="M59" s="425"/>
      <c r="N59" s="427"/>
      <c r="O59" s="428"/>
      <c r="P59" s="427"/>
      <c r="Q59" s="429"/>
      <c r="R59" s="428"/>
      <c r="S59" s="428"/>
      <c r="T59" s="427"/>
      <c r="U59" s="429"/>
      <c r="V59" s="428"/>
      <c r="W59" s="429"/>
    </row>
    <row r="60" spans="2:23" ht="23.25">
      <c r="B60" s="423"/>
      <c r="C60" s="424"/>
      <c r="D60" s="425"/>
      <c r="E60" s="423" t="s">
        <v>272</v>
      </c>
      <c r="F60" s="426"/>
      <c r="G60" s="425"/>
      <c r="H60" s="442"/>
      <c r="I60" s="442"/>
      <c r="J60" s="442"/>
      <c r="K60" s="442"/>
      <c r="L60" s="442"/>
      <c r="M60" s="443"/>
      <c r="N60" s="427"/>
      <c r="O60" s="428"/>
      <c r="P60" s="427"/>
      <c r="Q60" s="429"/>
      <c r="R60" s="428"/>
      <c r="S60" s="428"/>
      <c r="T60" s="427"/>
      <c r="U60" s="429"/>
      <c r="V60" s="430"/>
      <c r="W60" s="419"/>
    </row>
    <row r="61" spans="2:23" ht="23.25">
      <c r="B61" s="445" t="s">
        <v>263</v>
      </c>
      <c r="C61" s="446"/>
      <c r="D61" s="447"/>
      <c r="E61" s="423" t="s">
        <v>270</v>
      </c>
      <c r="F61" s="426"/>
      <c r="G61" s="425"/>
      <c r="H61" s="203" t="s">
        <v>277</v>
      </c>
      <c r="I61" s="203"/>
      <c r="J61" s="203"/>
      <c r="K61" s="203"/>
      <c r="L61" s="203"/>
      <c r="M61" s="204"/>
      <c r="N61" s="427">
        <v>100400</v>
      </c>
      <c r="O61" s="428"/>
      <c r="P61" s="427">
        <v>100400</v>
      </c>
      <c r="Q61" s="429"/>
      <c r="R61" s="428">
        <v>100400</v>
      </c>
      <c r="S61" s="428"/>
      <c r="T61" s="427"/>
      <c r="U61" s="429"/>
      <c r="V61" s="427"/>
      <c r="W61" s="429"/>
    </row>
    <row r="62" spans="2:23" ht="23.25">
      <c r="B62" s="423"/>
      <c r="C62" s="424"/>
      <c r="D62" s="425"/>
      <c r="E62" s="423" t="s">
        <v>271</v>
      </c>
      <c r="F62" s="426"/>
      <c r="G62" s="425"/>
      <c r="H62" s="203" t="s">
        <v>278</v>
      </c>
      <c r="I62" s="203"/>
      <c r="J62" s="203"/>
      <c r="K62" s="203"/>
      <c r="L62" s="203"/>
      <c r="M62" s="204"/>
      <c r="N62" s="427"/>
      <c r="O62" s="428"/>
      <c r="P62" s="427"/>
      <c r="Q62" s="429"/>
      <c r="R62" s="428"/>
      <c r="S62" s="428"/>
      <c r="T62" s="427"/>
      <c r="U62" s="429"/>
      <c r="V62" s="427"/>
      <c r="W62" s="429"/>
    </row>
    <row r="63" spans="2:23" ht="23.25">
      <c r="B63" s="423"/>
      <c r="C63" s="424"/>
      <c r="D63" s="425"/>
      <c r="E63" s="423" t="s">
        <v>272</v>
      </c>
      <c r="F63" s="426"/>
      <c r="G63" s="425"/>
      <c r="H63" s="203"/>
      <c r="I63" s="203"/>
      <c r="J63" s="203"/>
      <c r="K63" s="203"/>
      <c r="L63" s="203"/>
      <c r="M63" s="204"/>
      <c r="N63" s="427"/>
      <c r="O63" s="428"/>
      <c r="P63" s="427"/>
      <c r="Q63" s="429"/>
      <c r="R63" s="428"/>
      <c r="S63" s="428"/>
      <c r="T63" s="427"/>
      <c r="U63" s="429"/>
      <c r="V63" s="427"/>
      <c r="W63" s="429"/>
    </row>
    <row r="64" spans="2:23" ht="23.25">
      <c r="B64" s="445"/>
      <c r="C64" s="446"/>
      <c r="D64" s="447"/>
      <c r="E64" s="423"/>
      <c r="F64" s="426"/>
      <c r="G64" s="425"/>
      <c r="H64" s="205"/>
      <c r="I64" s="203"/>
      <c r="J64" s="203"/>
      <c r="K64" s="203"/>
      <c r="L64" s="203"/>
      <c r="M64" s="204"/>
      <c r="N64" s="418"/>
      <c r="O64" s="419"/>
      <c r="P64" s="418"/>
      <c r="Q64" s="419"/>
      <c r="R64" s="418"/>
      <c r="S64" s="419"/>
      <c r="T64" s="199"/>
      <c r="U64" s="201"/>
      <c r="V64" s="199"/>
      <c r="W64" s="201"/>
    </row>
    <row r="65" spans="2:23" ht="23.25">
      <c r="B65" s="445"/>
      <c r="C65" s="446"/>
      <c r="D65" s="447"/>
      <c r="E65" s="423"/>
      <c r="F65" s="426"/>
      <c r="G65" s="425"/>
      <c r="H65" s="203"/>
      <c r="I65" s="203"/>
      <c r="J65" s="203"/>
      <c r="K65" s="203"/>
      <c r="L65" s="203"/>
      <c r="M65" s="204"/>
      <c r="N65" s="427"/>
      <c r="O65" s="428"/>
      <c r="P65" s="427"/>
      <c r="Q65" s="429"/>
      <c r="R65" s="428"/>
      <c r="S65" s="428"/>
      <c r="T65" s="427"/>
      <c r="U65" s="429"/>
      <c r="V65" s="427"/>
      <c r="W65" s="429"/>
    </row>
    <row r="66" spans="2:23" ht="23.25">
      <c r="B66" s="445"/>
      <c r="C66" s="446"/>
      <c r="D66" s="447"/>
      <c r="E66" s="423"/>
      <c r="F66" s="426"/>
      <c r="G66" s="425"/>
      <c r="H66" s="203"/>
      <c r="I66" s="203"/>
      <c r="J66" s="203"/>
      <c r="K66" s="203"/>
      <c r="L66" s="203"/>
      <c r="M66" s="204"/>
      <c r="N66" s="418"/>
      <c r="O66" s="419"/>
      <c r="P66" s="418"/>
      <c r="Q66" s="419"/>
      <c r="R66" s="418"/>
      <c r="S66" s="419"/>
      <c r="T66" s="199"/>
      <c r="U66" s="201"/>
      <c r="V66" s="199"/>
      <c r="W66" s="201"/>
    </row>
    <row r="67" spans="2:23" ht="23.25">
      <c r="B67" s="445"/>
      <c r="C67" s="446"/>
      <c r="D67" s="447"/>
      <c r="E67" s="423"/>
      <c r="F67" s="426"/>
      <c r="G67" s="425"/>
      <c r="H67" s="205"/>
      <c r="I67" s="203"/>
      <c r="J67" s="203"/>
      <c r="K67" s="203"/>
      <c r="L67" s="203"/>
      <c r="M67" s="204"/>
      <c r="N67" s="427"/>
      <c r="O67" s="428"/>
      <c r="P67" s="427"/>
      <c r="Q67" s="429"/>
      <c r="R67" s="428"/>
      <c r="S67" s="428"/>
      <c r="T67" s="427"/>
      <c r="U67" s="429"/>
      <c r="V67" s="427"/>
      <c r="W67" s="429"/>
    </row>
    <row r="68" spans="2:23" ht="23.25">
      <c r="B68" s="423"/>
      <c r="C68" s="424"/>
      <c r="D68" s="425"/>
      <c r="E68" s="423"/>
      <c r="F68" s="426"/>
      <c r="G68" s="425"/>
      <c r="H68" s="203"/>
      <c r="I68" s="203"/>
      <c r="J68" s="203"/>
      <c r="K68" s="203"/>
      <c r="L68" s="203"/>
      <c r="M68" s="204"/>
      <c r="N68" s="418"/>
      <c r="O68" s="419"/>
      <c r="P68" s="418"/>
      <c r="Q68" s="419"/>
      <c r="R68" s="418"/>
      <c r="S68" s="419"/>
      <c r="T68" s="199"/>
      <c r="U68" s="201"/>
      <c r="V68" s="199"/>
      <c r="W68" s="201"/>
    </row>
    <row r="69" spans="2:23" ht="23.25">
      <c r="B69" s="423"/>
      <c r="C69" s="424"/>
      <c r="D69" s="425"/>
      <c r="E69" s="423"/>
      <c r="F69" s="426"/>
      <c r="G69" s="425"/>
      <c r="H69" s="203"/>
      <c r="I69" s="203"/>
      <c r="J69" s="203"/>
      <c r="K69" s="203"/>
      <c r="L69" s="203"/>
      <c r="M69" s="204"/>
      <c r="N69" s="427"/>
      <c r="O69" s="428"/>
      <c r="P69" s="427"/>
      <c r="Q69" s="429"/>
      <c r="R69" s="428"/>
      <c r="S69" s="428"/>
      <c r="T69" s="427"/>
      <c r="U69" s="429"/>
      <c r="V69" s="427"/>
      <c r="W69" s="429"/>
    </row>
    <row r="70" spans="2:23" ht="23.25">
      <c r="B70" s="445"/>
      <c r="C70" s="446"/>
      <c r="D70" s="447"/>
      <c r="E70" s="423"/>
      <c r="F70" s="426"/>
      <c r="G70" s="425"/>
      <c r="H70" s="205"/>
      <c r="I70" s="203"/>
      <c r="J70" s="203"/>
      <c r="K70" s="203"/>
      <c r="L70" s="203"/>
      <c r="M70" s="204"/>
      <c r="N70" s="418"/>
      <c r="O70" s="419"/>
      <c r="P70" s="418"/>
      <c r="Q70" s="419"/>
      <c r="R70" s="418"/>
      <c r="S70" s="419"/>
      <c r="T70" s="199"/>
      <c r="U70" s="201"/>
      <c r="V70" s="199"/>
      <c r="W70" s="201"/>
    </row>
    <row r="71" spans="2:23" ht="23.25">
      <c r="B71" s="423"/>
      <c r="C71" s="424"/>
      <c r="D71" s="425"/>
      <c r="E71" s="423"/>
      <c r="F71" s="426"/>
      <c r="G71" s="425"/>
      <c r="H71" s="207"/>
      <c r="I71" s="207"/>
      <c r="J71" s="207"/>
      <c r="K71" s="207"/>
      <c r="L71" s="207"/>
      <c r="M71" s="204"/>
      <c r="N71" s="427"/>
      <c r="O71" s="428"/>
      <c r="P71" s="427"/>
      <c r="Q71" s="429"/>
      <c r="R71" s="428"/>
      <c r="S71" s="428"/>
      <c r="T71" s="427"/>
      <c r="U71" s="429"/>
      <c r="V71" s="427"/>
      <c r="W71" s="429"/>
    </row>
    <row r="72" spans="2:23" ht="23.25">
      <c r="B72" s="423"/>
      <c r="C72" s="424"/>
      <c r="D72" s="425"/>
      <c r="E72" s="423"/>
      <c r="F72" s="426"/>
      <c r="G72" s="425"/>
      <c r="H72" s="205"/>
      <c r="I72" s="207"/>
      <c r="J72" s="207"/>
      <c r="K72" s="207"/>
      <c r="L72" s="207"/>
      <c r="M72" s="204"/>
      <c r="N72" s="418"/>
      <c r="O72" s="419"/>
      <c r="P72" s="418"/>
      <c r="Q72" s="419"/>
      <c r="R72" s="418"/>
      <c r="S72" s="419"/>
      <c r="T72" s="210"/>
      <c r="U72" s="211"/>
      <c r="V72" s="210"/>
      <c r="W72" s="211"/>
    </row>
    <row r="73" spans="2:23" ht="23.25">
      <c r="B73" s="445"/>
      <c r="C73" s="446"/>
      <c r="D73" s="447"/>
      <c r="E73" s="423"/>
      <c r="F73" s="426"/>
      <c r="G73" s="425"/>
      <c r="H73" s="207"/>
      <c r="I73" s="207"/>
      <c r="J73" s="207"/>
      <c r="K73" s="207"/>
      <c r="L73" s="207"/>
      <c r="M73" s="204"/>
      <c r="N73" s="427"/>
      <c r="O73" s="428"/>
      <c r="P73" s="427"/>
      <c r="Q73" s="429"/>
      <c r="R73" s="428"/>
      <c r="S73" s="428"/>
      <c r="T73" s="427"/>
      <c r="U73" s="429"/>
      <c r="V73" s="427"/>
      <c r="W73" s="429"/>
    </row>
    <row r="74" spans="2:23" ht="23.25">
      <c r="B74" s="423"/>
      <c r="C74" s="424"/>
      <c r="D74" s="425"/>
      <c r="E74" s="423"/>
      <c r="F74" s="426"/>
      <c r="G74" s="425"/>
      <c r="H74" s="209"/>
      <c r="I74" s="207"/>
      <c r="J74" s="207"/>
      <c r="K74" s="207"/>
      <c r="L74" s="207"/>
      <c r="M74" s="204"/>
      <c r="N74" s="418"/>
      <c r="O74" s="419"/>
      <c r="P74" s="418"/>
      <c r="Q74" s="419"/>
      <c r="R74" s="418"/>
      <c r="S74" s="419"/>
      <c r="T74" s="199"/>
      <c r="U74" s="201"/>
      <c r="V74" s="199"/>
      <c r="W74" s="201"/>
    </row>
    <row r="75" spans="2:23" ht="23.25">
      <c r="B75" s="423"/>
      <c r="C75" s="424"/>
      <c r="D75" s="425"/>
      <c r="E75" s="423"/>
      <c r="F75" s="426"/>
      <c r="G75" s="425"/>
      <c r="H75" s="203"/>
      <c r="I75" s="203"/>
      <c r="J75" s="203"/>
      <c r="K75" s="203"/>
      <c r="L75" s="203"/>
      <c r="M75" s="204"/>
      <c r="N75" s="199"/>
      <c r="O75" s="200"/>
      <c r="P75" s="199"/>
      <c r="Q75" s="201"/>
      <c r="R75" s="200"/>
      <c r="S75" s="200"/>
      <c r="T75" s="199"/>
      <c r="U75" s="201"/>
      <c r="V75" s="199"/>
      <c r="W75" s="201"/>
    </row>
    <row r="76" spans="2:23" ht="23.25">
      <c r="B76" s="420" t="s">
        <v>43</v>
      </c>
      <c r="C76" s="421"/>
      <c r="D76" s="421"/>
      <c r="E76" s="421"/>
      <c r="F76" s="421"/>
      <c r="G76" s="421"/>
      <c r="H76" s="421"/>
      <c r="I76" s="421"/>
      <c r="J76" s="421"/>
      <c r="K76" s="421"/>
      <c r="L76" s="421"/>
      <c r="M76" s="422"/>
      <c r="N76" s="417">
        <f>SUM(N58:O74)</f>
        <v>106900</v>
      </c>
      <c r="O76" s="417"/>
      <c r="P76" s="417">
        <f>SUM(P58:Q74)</f>
        <v>106900</v>
      </c>
      <c r="Q76" s="417"/>
      <c r="R76" s="417">
        <f>SUM(R58:S74)</f>
        <v>106900</v>
      </c>
      <c r="S76" s="417"/>
      <c r="T76" s="417">
        <f>SUM(T58:U74)</f>
        <v>0</v>
      </c>
      <c r="U76" s="417"/>
      <c r="V76" s="417">
        <f>SUM(V58:W74)</f>
        <v>0</v>
      </c>
      <c r="W76" s="417"/>
    </row>
  </sheetData>
  <sheetProtection/>
  <mergeCells count="386">
    <mergeCell ref="T76:U76"/>
    <mergeCell ref="V76:W76"/>
    <mergeCell ref="B75:D75"/>
    <mergeCell ref="E75:G75"/>
    <mergeCell ref="B76:M76"/>
    <mergeCell ref="N76:O76"/>
    <mergeCell ref="P76:Q76"/>
    <mergeCell ref="R76:S76"/>
    <mergeCell ref="V73:W73"/>
    <mergeCell ref="B74:D74"/>
    <mergeCell ref="E74:G74"/>
    <mergeCell ref="N74:O74"/>
    <mergeCell ref="P74:Q74"/>
    <mergeCell ref="R74:S74"/>
    <mergeCell ref="B73:D73"/>
    <mergeCell ref="E73:G73"/>
    <mergeCell ref="N73:O73"/>
    <mergeCell ref="P73:Q73"/>
    <mergeCell ref="R73:S73"/>
    <mergeCell ref="T73:U73"/>
    <mergeCell ref="V71:W71"/>
    <mergeCell ref="B72:D72"/>
    <mergeCell ref="E72:G72"/>
    <mergeCell ref="N72:O72"/>
    <mergeCell ref="P72:Q72"/>
    <mergeCell ref="R72:S72"/>
    <mergeCell ref="B71:D71"/>
    <mergeCell ref="E71:G71"/>
    <mergeCell ref="N71:O71"/>
    <mergeCell ref="P71:Q71"/>
    <mergeCell ref="R71:S71"/>
    <mergeCell ref="T71:U71"/>
    <mergeCell ref="V69:W69"/>
    <mergeCell ref="B70:D70"/>
    <mergeCell ref="E70:G70"/>
    <mergeCell ref="N70:O70"/>
    <mergeCell ref="P70:Q70"/>
    <mergeCell ref="R70:S70"/>
    <mergeCell ref="B69:D69"/>
    <mergeCell ref="E69:G69"/>
    <mergeCell ref="N69:O69"/>
    <mergeCell ref="P69:Q69"/>
    <mergeCell ref="R69:S69"/>
    <mergeCell ref="T69:U69"/>
    <mergeCell ref="V67:W67"/>
    <mergeCell ref="B68:D68"/>
    <mergeCell ref="E68:G68"/>
    <mergeCell ref="N68:O68"/>
    <mergeCell ref="P68:Q68"/>
    <mergeCell ref="R68:S68"/>
    <mergeCell ref="B67:D67"/>
    <mergeCell ref="E67:G67"/>
    <mergeCell ref="N67:O67"/>
    <mergeCell ref="P67:Q67"/>
    <mergeCell ref="R67:S67"/>
    <mergeCell ref="T67:U67"/>
    <mergeCell ref="V65:W65"/>
    <mergeCell ref="B66:D66"/>
    <mergeCell ref="E66:G66"/>
    <mergeCell ref="N66:O66"/>
    <mergeCell ref="P66:Q66"/>
    <mergeCell ref="R66:S66"/>
    <mergeCell ref="B65:D65"/>
    <mergeCell ref="E65:G65"/>
    <mergeCell ref="N65:O65"/>
    <mergeCell ref="P65:Q65"/>
    <mergeCell ref="R65:S65"/>
    <mergeCell ref="T65:U65"/>
    <mergeCell ref="V63:W63"/>
    <mergeCell ref="B64:D64"/>
    <mergeCell ref="E64:G64"/>
    <mergeCell ref="N64:O64"/>
    <mergeCell ref="P64:Q64"/>
    <mergeCell ref="R64:S64"/>
    <mergeCell ref="B63:D63"/>
    <mergeCell ref="E63:G63"/>
    <mergeCell ref="N63:O63"/>
    <mergeCell ref="P63:Q63"/>
    <mergeCell ref="R63:S63"/>
    <mergeCell ref="T63:U63"/>
    <mergeCell ref="V61:W61"/>
    <mergeCell ref="B62:D62"/>
    <mergeCell ref="E62:G62"/>
    <mergeCell ref="N62:O62"/>
    <mergeCell ref="P62:Q62"/>
    <mergeCell ref="R62:S62"/>
    <mergeCell ref="T62:U62"/>
    <mergeCell ref="V62:W62"/>
    <mergeCell ref="B61:D61"/>
    <mergeCell ref="E61:G61"/>
    <mergeCell ref="N61:O61"/>
    <mergeCell ref="P61:Q61"/>
    <mergeCell ref="R61:S61"/>
    <mergeCell ref="T61:U61"/>
    <mergeCell ref="V59:W59"/>
    <mergeCell ref="B60:D60"/>
    <mergeCell ref="E60:G60"/>
    <mergeCell ref="H60:M60"/>
    <mergeCell ref="N60:O60"/>
    <mergeCell ref="P60:Q60"/>
    <mergeCell ref="R60:S60"/>
    <mergeCell ref="T60:U60"/>
    <mergeCell ref="V60:W60"/>
    <mergeCell ref="R58:S58"/>
    <mergeCell ref="T58:U58"/>
    <mergeCell ref="V58:W58"/>
    <mergeCell ref="T59:U59"/>
    <mergeCell ref="B59:D59"/>
    <mergeCell ref="E59:G59"/>
    <mergeCell ref="H59:M59"/>
    <mergeCell ref="N59:O59"/>
    <mergeCell ref="P59:Q59"/>
    <mergeCell ref="R59:S59"/>
    <mergeCell ref="P56:Q57"/>
    <mergeCell ref="R56:S57"/>
    <mergeCell ref="T56:U57"/>
    <mergeCell ref="V56:W57"/>
    <mergeCell ref="N57:O57"/>
    <mergeCell ref="B58:D58"/>
    <mergeCell ref="E58:G58"/>
    <mergeCell ref="H58:M58"/>
    <mergeCell ref="N58:O58"/>
    <mergeCell ref="P58:Q58"/>
    <mergeCell ref="B53:D53"/>
    <mergeCell ref="E53:G53"/>
    <mergeCell ref="B56:D57"/>
    <mergeCell ref="E56:G57"/>
    <mergeCell ref="H56:M57"/>
    <mergeCell ref="N56:O56"/>
    <mergeCell ref="B54:M54"/>
    <mergeCell ref="N54:O54"/>
    <mergeCell ref="P54:Q54"/>
    <mergeCell ref="R54:S54"/>
    <mergeCell ref="T54:U54"/>
    <mergeCell ref="V54:W54"/>
    <mergeCell ref="V51:W51"/>
    <mergeCell ref="B52:D52"/>
    <mergeCell ref="E52:G52"/>
    <mergeCell ref="N52:O52"/>
    <mergeCell ref="P52:Q52"/>
    <mergeCell ref="R52:S52"/>
    <mergeCell ref="B51:D51"/>
    <mergeCell ref="E51:G51"/>
    <mergeCell ref="N51:O51"/>
    <mergeCell ref="P51:Q51"/>
    <mergeCell ref="R51:S51"/>
    <mergeCell ref="T51:U51"/>
    <mergeCell ref="V49:W49"/>
    <mergeCell ref="B50:D50"/>
    <mergeCell ref="E50:G50"/>
    <mergeCell ref="N50:O50"/>
    <mergeCell ref="P50:Q50"/>
    <mergeCell ref="R50:S50"/>
    <mergeCell ref="B49:D49"/>
    <mergeCell ref="E49:G49"/>
    <mergeCell ref="N49:O49"/>
    <mergeCell ref="P49:Q49"/>
    <mergeCell ref="R49:S49"/>
    <mergeCell ref="T49:U49"/>
    <mergeCell ref="V47:W47"/>
    <mergeCell ref="B48:D48"/>
    <mergeCell ref="E48:G48"/>
    <mergeCell ref="N48:O48"/>
    <mergeCell ref="P48:Q48"/>
    <mergeCell ref="R48:S48"/>
    <mergeCell ref="B47:D47"/>
    <mergeCell ref="E47:G47"/>
    <mergeCell ref="N47:O47"/>
    <mergeCell ref="P47:Q47"/>
    <mergeCell ref="R47:S47"/>
    <mergeCell ref="T47:U47"/>
    <mergeCell ref="V45:W45"/>
    <mergeCell ref="B46:D46"/>
    <mergeCell ref="E46:G46"/>
    <mergeCell ref="N46:O46"/>
    <mergeCell ref="P46:Q46"/>
    <mergeCell ref="R46:S46"/>
    <mergeCell ref="B45:D45"/>
    <mergeCell ref="E45:G45"/>
    <mergeCell ref="N45:O45"/>
    <mergeCell ref="P45:Q45"/>
    <mergeCell ref="R45:S45"/>
    <mergeCell ref="T45:U45"/>
    <mergeCell ref="V43:W43"/>
    <mergeCell ref="B44:D44"/>
    <mergeCell ref="E44:G44"/>
    <mergeCell ref="N44:O44"/>
    <mergeCell ref="P44:Q44"/>
    <mergeCell ref="R44:S44"/>
    <mergeCell ref="B43:D43"/>
    <mergeCell ref="E43:G43"/>
    <mergeCell ref="N43:O43"/>
    <mergeCell ref="P43:Q43"/>
    <mergeCell ref="R43:S43"/>
    <mergeCell ref="T43:U43"/>
    <mergeCell ref="V41:W41"/>
    <mergeCell ref="B40:D40"/>
    <mergeCell ref="E40:G40"/>
    <mergeCell ref="B42:D42"/>
    <mergeCell ref="E42:G42"/>
    <mergeCell ref="N42:O42"/>
    <mergeCell ref="P42:Q42"/>
    <mergeCell ref="R42:S42"/>
    <mergeCell ref="B41:D41"/>
    <mergeCell ref="E41:G41"/>
    <mergeCell ref="N41:O41"/>
    <mergeCell ref="P41:Q41"/>
    <mergeCell ref="R41:S41"/>
    <mergeCell ref="T41:U41"/>
    <mergeCell ref="N40:O40"/>
    <mergeCell ref="P40:Q40"/>
    <mergeCell ref="R40:S40"/>
    <mergeCell ref="T40:U40"/>
    <mergeCell ref="T38:U38"/>
    <mergeCell ref="V38:W38"/>
    <mergeCell ref="V39:W39"/>
    <mergeCell ref="V40:W40"/>
    <mergeCell ref="B39:D39"/>
    <mergeCell ref="E39:G39"/>
    <mergeCell ref="N39:O39"/>
    <mergeCell ref="P39:Q39"/>
    <mergeCell ref="R39:S39"/>
    <mergeCell ref="T39:U39"/>
    <mergeCell ref="B38:D38"/>
    <mergeCell ref="E38:G38"/>
    <mergeCell ref="H38:M38"/>
    <mergeCell ref="N38:O38"/>
    <mergeCell ref="P38:Q38"/>
    <mergeCell ref="R38:S38"/>
    <mergeCell ref="T36:U36"/>
    <mergeCell ref="V36:W36"/>
    <mergeCell ref="B37:D37"/>
    <mergeCell ref="E37:G37"/>
    <mergeCell ref="H37:M37"/>
    <mergeCell ref="N37:O37"/>
    <mergeCell ref="P37:Q37"/>
    <mergeCell ref="R37:S37"/>
    <mergeCell ref="T37:U37"/>
    <mergeCell ref="V37:W37"/>
    <mergeCell ref="R34:S35"/>
    <mergeCell ref="T34:U35"/>
    <mergeCell ref="V34:W35"/>
    <mergeCell ref="N35:O35"/>
    <mergeCell ref="B36:D36"/>
    <mergeCell ref="E36:G36"/>
    <mergeCell ref="H36:M36"/>
    <mergeCell ref="N36:O36"/>
    <mergeCell ref="P36:Q36"/>
    <mergeCell ref="R36:S36"/>
    <mergeCell ref="E30:G30"/>
    <mergeCell ref="B34:D35"/>
    <mergeCell ref="E34:G35"/>
    <mergeCell ref="H34:M35"/>
    <mergeCell ref="N34:O34"/>
    <mergeCell ref="P34:Q35"/>
    <mergeCell ref="N26:O26"/>
    <mergeCell ref="P26:Q26"/>
    <mergeCell ref="R26:S26"/>
    <mergeCell ref="B26:D26"/>
    <mergeCell ref="E26:G26"/>
    <mergeCell ref="N28:O28"/>
    <mergeCell ref="P28:Q28"/>
    <mergeCell ref="R28:S28"/>
    <mergeCell ref="B28:D28"/>
    <mergeCell ref="E28:G28"/>
    <mergeCell ref="B22:D22"/>
    <mergeCell ref="E22:G22"/>
    <mergeCell ref="N22:O22"/>
    <mergeCell ref="P22:Q22"/>
    <mergeCell ref="R22:S22"/>
    <mergeCell ref="N24:O24"/>
    <mergeCell ref="P24:Q24"/>
    <mergeCell ref="R24:S24"/>
    <mergeCell ref="B24:D24"/>
    <mergeCell ref="E24:G24"/>
    <mergeCell ref="B18:D18"/>
    <mergeCell ref="N20:O20"/>
    <mergeCell ref="P20:Q20"/>
    <mergeCell ref="R20:S20"/>
    <mergeCell ref="B20:D20"/>
    <mergeCell ref="E20:G20"/>
    <mergeCell ref="B19:D19"/>
    <mergeCell ref="E18:G18"/>
    <mergeCell ref="N18:O18"/>
    <mergeCell ref="P18:Q18"/>
    <mergeCell ref="A1:C1"/>
    <mergeCell ref="G1:J1"/>
    <mergeCell ref="B8:H8"/>
    <mergeCell ref="A3:W3"/>
    <mergeCell ref="A4:W4"/>
    <mergeCell ref="A5:W5"/>
    <mergeCell ref="A6:W6"/>
    <mergeCell ref="B12:D13"/>
    <mergeCell ref="E12:G13"/>
    <mergeCell ref="H12:M13"/>
    <mergeCell ref="N12:O12"/>
    <mergeCell ref="P12:Q13"/>
    <mergeCell ref="B16:D16"/>
    <mergeCell ref="E16:G16"/>
    <mergeCell ref="H16:M16"/>
    <mergeCell ref="N16:O16"/>
    <mergeCell ref="P16:Q16"/>
    <mergeCell ref="R12:S13"/>
    <mergeCell ref="T12:U13"/>
    <mergeCell ref="V12:W13"/>
    <mergeCell ref="N13:O13"/>
    <mergeCell ref="B14:D14"/>
    <mergeCell ref="E14:G14"/>
    <mergeCell ref="H14:M14"/>
    <mergeCell ref="N14:O14"/>
    <mergeCell ref="P14:Q14"/>
    <mergeCell ref="R14:S14"/>
    <mergeCell ref="T14:U14"/>
    <mergeCell ref="V14:W14"/>
    <mergeCell ref="B15:D15"/>
    <mergeCell ref="E15:G15"/>
    <mergeCell ref="H15:M15"/>
    <mergeCell ref="N15:O15"/>
    <mergeCell ref="P15:Q15"/>
    <mergeCell ref="R15:S15"/>
    <mergeCell ref="T15:U15"/>
    <mergeCell ref="V15:W15"/>
    <mergeCell ref="R16:S16"/>
    <mergeCell ref="T16:U16"/>
    <mergeCell ref="V16:W16"/>
    <mergeCell ref="B17:D17"/>
    <mergeCell ref="E17:G17"/>
    <mergeCell ref="N17:O17"/>
    <mergeCell ref="P17:Q17"/>
    <mergeCell ref="R17:S17"/>
    <mergeCell ref="T17:U17"/>
    <mergeCell ref="V17:W17"/>
    <mergeCell ref="R18:S18"/>
    <mergeCell ref="T18:U18"/>
    <mergeCell ref="V18:W18"/>
    <mergeCell ref="E19:G19"/>
    <mergeCell ref="N19:O19"/>
    <mergeCell ref="P19:Q19"/>
    <mergeCell ref="R19:S19"/>
    <mergeCell ref="T19:U19"/>
    <mergeCell ref="V19:W19"/>
    <mergeCell ref="B21:D21"/>
    <mergeCell ref="E21:G21"/>
    <mergeCell ref="N21:O21"/>
    <mergeCell ref="P21:Q21"/>
    <mergeCell ref="R21:S21"/>
    <mergeCell ref="T21:U21"/>
    <mergeCell ref="B23:D23"/>
    <mergeCell ref="E23:G23"/>
    <mergeCell ref="N23:O23"/>
    <mergeCell ref="P23:Q23"/>
    <mergeCell ref="R23:S23"/>
    <mergeCell ref="T23:U23"/>
    <mergeCell ref="E25:G25"/>
    <mergeCell ref="N25:O25"/>
    <mergeCell ref="P25:Q25"/>
    <mergeCell ref="R25:S25"/>
    <mergeCell ref="T25:U25"/>
    <mergeCell ref="V21:W21"/>
    <mergeCell ref="V23:W23"/>
    <mergeCell ref="V29:W29"/>
    <mergeCell ref="V25:W25"/>
    <mergeCell ref="B27:D27"/>
    <mergeCell ref="E27:G27"/>
    <mergeCell ref="N27:O27"/>
    <mergeCell ref="P27:Q27"/>
    <mergeCell ref="R27:S27"/>
    <mergeCell ref="T27:U27"/>
    <mergeCell ref="V27:W27"/>
    <mergeCell ref="B25:D25"/>
    <mergeCell ref="B29:D29"/>
    <mergeCell ref="E29:G29"/>
    <mergeCell ref="N29:O29"/>
    <mergeCell ref="P29:Q29"/>
    <mergeCell ref="R29:S29"/>
    <mergeCell ref="T29:U29"/>
    <mergeCell ref="V32:W32"/>
    <mergeCell ref="N30:O30"/>
    <mergeCell ref="B32:M32"/>
    <mergeCell ref="N32:O32"/>
    <mergeCell ref="P32:Q32"/>
    <mergeCell ref="R32:S32"/>
    <mergeCell ref="T32:U32"/>
    <mergeCell ref="P30:Q30"/>
    <mergeCell ref="R30:S30"/>
    <mergeCell ref="B30:D30"/>
  </mergeCells>
  <printOptions horizontalCentered="1"/>
  <pageMargins left="0.19" right="0.03937007874015748" top="0.35433070866141736" bottom="0.15748031496062992" header="0.31496062992125984" footer="0.31496062992125984"/>
  <pageSetup horizontalDpi="600" verticalDpi="600" orientation="landscape" paperSize="9" scale="95" r:id="rId1"/>
  <headerFooter alignWithMargins="0">
    <oddFooter>&amp;L&amp;C&amp;R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V59"/>
  <sheetViews>
    <sheetView zoomScale="75" zoomScaleNormal="75" zoomScalePageLayoutView="0" workbookViewId="0" topLeftCell="A58">
      <selection activeCell="E16" sqref="E16:G16"/>
    </sheetView>
  </sheetViews>
  <sheetFormatPr defaultColWidth="9.140625" defaultRowHeight="12.75"/>
  <cols>
    <col min="1" max="1" width="0.2890625" style="0" customWidth="1"/>
    <col min="4" max="4" width="2.140625" style="0" customWidth="1"/>
    <col min="5" max="6" width="9.140625" style="219" customWidth="1"/>
    <col min="7" max="7" width="6.140625" style="219" customWidth="1"/>
    <col min="12" max="12" width="8.00390625" style="0" customWidth="1"/>
    <col min="13" max="13" width="1.8515625" style="0" customWidth="1"/>
    <col min="14" max="14" width="2.7109375" style="0" customWidth="1"/>
    <col min="15" max="15" width="10.57421875" style="0" customWidth="1"/>
    <col min="16" max="16" width="2.421875" style="0" customWidth="1"/>
    <col min="17" max="17" width="10.28125" style="0" customWidth="1"/>
    <col min="18" max="18" width="4.00390625" style="0" customWidth="1"/>
    <col min="19" max="19" width="8.8515625" style="0" customWidth="1"/>
    <col min="20" max="20" width="7.421875" style="0" customWidth="1"/>
    <col min="21" max="21" width="1.57421875" style="0" hidden="1" customWidth="1"/>
    <col min="22" max="22" width="9.140625" style="0" customWidth="1"/>
  </cols>
  <sheetData>
    <row r="1" spans="1:22" ht="23.25">
      <c r="A1" s="380" t="s">
        <v>170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</row>
    <row r="2" spans="1:22" ht="23.25">
      <c r="A2" s="380" t="s">
        <v>36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</row>
    <row r="3" spans="1:22" ht="23.25">
      <c r="A3" s="380" t="s">
        <v>37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380"/>
      <c r="U3" s="380"/>
      <c r="V3" s="380"/>
    </row>
    <row r="4" spans="1:22" ht="23.25">
      <c r="A4" s="27"/>
      <c r="B4" s="381" t="s">
        <v>243</v>
      </c>
      <c r="C4" s="378"/>
      <c r="D4" s="378"/>
      <c r="E4" s="378"/>
      <c r="F4" s="378"/>
      <c r="G4" s="378"/>
      <c r="H4" s="378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</row>
    <row r="5" spans="1:22" ht="23.25">
      <c r="A5" s="27"/>
      <c r="B5" s="26" t="s">
        <v>5</v>
      </c>
      <c r="C5" s="26"/>
      <c r="D5" s="7"/>
      <c r="E5" s="217"/>
      <c r="F5" s="217"/>
      <c r="G5" s="21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23.25">
      <c r="A6" s="27"/>
      <c r="B6" s="436" t="s">
        <v>81</v>
      </c>
      <c r="C6" s="434"/>
      <c r="D6" s="437"/>
      <c r="E6" s="448" t="s">
        <v>82</v>
      </c>
      <c r="F6" s="448"/>
      <c r="G6" s="448"/>
      <c r="H6" s="436" t="s">
        <v>83</v>
      </c>
      <c r="I6" s="434"/>
      <c r="J6" s="434"/>
      <c r="K6" s="434"/>
      <c r="L6" s="434"/>
      <c r="M6" s="437"/>
      <c r="N6" s="437" t="s">
        <v>47</v>
      </c>
      <c r="O6" s="436"/>
      <c r="P6" s="436" t="s">
        <v>161</v>
      </c>
      <c r="Q6" s="437"/>
      <c r="R6" s="434" t="s">
        <v>162</v>
      </c>
      <c r="S6" s="434"/>
      <c r="T6" s="436" t="s">
        <v>163</v>
      </c>
      <c r="U6" s="437"/>
      <c r="V6" s="451" t="s">
        <v>164</v>
      </c>
    </row>
    <row r="7" spans="1:22" ht="23.25">
      <c r="A7" s="27"/>
      <c r="B7" s="438"/>
      <c r="C7" s="435"/>
      <c r="D7" s="439"/>
      <c r="E7" s="449"/>
      <c r="F7" s="449"/>
      <c r="G7" s="449"/>
      <c r="H7" s="438"/>
      <c r="I7" s="435"/>
      <c r="J7" s="435"/>
      <c r="K7" s="435"/>
      <c r="L7" s="435"/>
      <c r="M7" s="439"/>
      <c r="N7" s="440" t="s">
        <v>165</v>
      </c>
      <c r="O7" s="441"/>
      <c r="P7" s="438"/>
      <c r="Q7" s="439"/>
      <c r="R7" s="435"/>
      <c r="S7" s="435"/>
      <c r="T7" s="438"/>
      <c r="U7" s="439"/>
      <c r="V7" s="452"/>
    </row>
    <row r="8" spans="1:22" ht="23.25">
      <c r="A8" s="27"/>
      <c r="B8" s="423" t="s">
        <v>86</v>
      </c>
      <c r="C8" s="424"/>
      <c r="D8" s="425"/>
      <c r="E8" s="450" t="s">
        <v>87</v>
      </c>
      <c r="F8" s="450"/>
      <c r="G8" s="450"/>
      <c r="H8" s="423" t="s">
        <v>244</v>
      </c>
      <c r="I8" s="424"/>
      <c r="J8" s="424"/>
      <c r="K8" s="424"/>
      <c r="L8" s="424"/>
      <c r="M8" s="425"/>
      <c r="N8" s="431">
        <v>200000</v>
      </c>
      <c r="O8" s="433"/>
      <c r="P8" s="431">
        <v>200000</v>
      </c>
      <c r="Q8" s="432"/>
      <c r="R8" s="433">
        <v>200000</v>
      </c>
      <c r="S8" s="433"/>
      <c r="T8" s="431" t="s">
        <v>169</v>
      </c>
      <c r="U8" s="432"/>
      <c r="V8" s="254"/>
    </row>
    <row r="9" spans="1:22" ht="23.25">
      <c r="A9" s="27"/>
      <c r="B9" s="423" t="s">
        <v>86</v>
      </c>
      <c r="C9" s="424"/>
      <c r="D9" s="425"/>
      <c r="E9" s="450" t="s">
        <v>87</v>
      </c>
      <c r="F9" s="450"/>
      <c r="G9" s="450"/>
      <c r="H9" s="423" t="s">
        <v>245</v>
      </c>
      <c r="I9" s="424"/>
      <c r="J9" s="424"/>
      <c r="K9" s="424"/>
      <c r="L9" s="424"/>
      <c r="M9" s="425"/>
      <c r="N9" s="427">
        <v>79000</v>
      </c>
      <c r="O9" s="428"/>
      <c r="P9" s="427">
        <v>79000</v>
      </c>
      <c r="Q9" s="429"/>
      <c r="R9" s="428">
        <v>79000</v>
      </c>
      <c r="S9" s="428"/>
      <c r="T9" s="427"/>
      <c r="U9" s="429"/>
      <c r="V9" s="254"/>
    </row>
    <row r="10" spans="1:22" ht="23.25">
      <c r="A10" s="202"/>
      <c r="B10" s="423" t="s">
        <v>86</v>
      </c>
      <c r="C10" s="424"/>
      <c r="D10" s="425"/>
      <c r="E10" s="453" t="s">
        <v>87</v>
      </c>
      <c r="F10" s="454"/>
      <c r="G10" s="455"/>
      <c r="H10" s="442" t="s">
        <v>246</v>
      </c>
      <c r="I10" s="442"/>
      <c r="J10" s="442"/>
      <c r="K10" s="442"/>
      <c r="L10" s="442"/>
      <c r="M10" s="443"/>
      <c r="N10" s="427">
        <v>300000</v>
      </c>
      <c r="O10" s="428"/>
      <c r="P10" s="427">
        <v>300000</v>
      </c>
      <c r="Q10" s="429"/>
      <c r="R10" s="428">
        <v>300000</v>
      </c>
      <c r="S10" s="428"/>
      <c r="T10" s="427"/>
      <c r="U10" s="429"/>
      <c r="V10" s="255"/>
    </row>
    <row r="11" spans="1:22" ht="23.25">
      <c r="A11" s="202"/>
      <c r="B11" s="423" t="s">
        <v>86</v>
      </c>
      <c r="C11" s="424"/>
      <c r="D11" s="425"/>
      <c r="E11" s="453" t="s">
        <v>87</v>
      </c>
      <c r="F11" s="454"/>
      <c r="G11" s="455"/>
      <c r="H11" s="203" t="s">
        <v>247</v>
      </c>
      <c r="I11" s="203"/>
      <c r="J11" s="203"/>
      <c r="K11" s="203"/>
      <c r="L11" s="203"/>
      <c r="M11" s="204"/>
      <c r="N11" s="427">
        <v>300000</v>
      </c>
      <c r="O11" s="428"/>
      <c r="P11" s="427">
        <v>300000</v>
      </c>
      <c r="Q11" s="429"/>
      <c r="R11" s="428">
        <v>300000</v>
      </c>
      <c r="S11" s="428"/>
      <c r="T11" s="427"/>
      <c r="U11" s="429"/>
      <c r="V11" s="254"/>
    </row>
    <row r="12" spans="1:22" ht="23.25">
      <c r="A12" s="202"/>
      <c r="B12" s="423" t="s">
        <v>86</v>
      </c>
      <c r="C12" s="424"/>
      <c r="D12" s="425"/>
      <c r="E12" s="453" t="s">
        <v>87</v>
      </c>
      <c r="F12" s="454"/>
      <c r="G12" s="455"/>
      <c r="H12" s="203" t="s">
        <v>249</v>
      </c>
      <c r="I12" s="203"/>
      <c r="J12" s="203"/>
      <c r="K12" s="203"/>
      <c r="L12" s="203"/>
      <c r="M12" s="204"/>
      <c r="N12" s="427">
        <v>60000</v>
      </c>
      <c r="O12" s="428"/>
      <c r="P12" s="427">
        <v>60000</v>
      </c>
      <c r="Q12" s="429"/>
      <c r="R12" s="428">
        <v>60000</v>
      </c>
      <c r="S12" s="428"/>
      <c r="T12" s="427"/>
      <c r="U12" s="429"/>
      <c r="V12" s="254"/>
    </row>
    <row r="13" spans="1:22" ht="23.25">
      <c r="A13" s="202"/>
      <c r="B13" s="423" t="s">
        <v>86</v>
      </c>
      <c r="C13" s="424"/>
      <c r="D13" s="425"/>
      <c r="E13" s="453" t="s">
        <v>87</v>
      </c>
      <c r="F13" s="454"/>
      <c r="G13" s="455"/>
      <c r="H13" s="203" t="s">
        <v>248</v>
      </c>
      <c r="I13" s="203"/>
      <c r="J13" s="203"/>
      <c r="K13" s="203"/>
      <c r="L13" s="203"/>
      <c r="M13" s="204"/>
      <c r="N13" s="427">
        <v>200000</v>
      </c>
      <c r="O13" s="428"/>
      <c r="P13" s="427">
        <v>200000</v>
      </c>
      <c r="Q13" s="429"/>
      <c r="R13" s="428">
        <v>200000</v>
      </c>
      <c r="S13" s="428"/>
      <c r="T13" s="427"/>
      <c r="U13" s="429"/>
      <c r="V13" s="254"/>
    </row>
    <row r="14" spans="1:22" ht="23.25">
      <c r="A14" s="202"/>
      <c r="B14" s="423" t="s">
        <v>86</v>
      </c>
      <c r="C14" s="424"/>
      <c r="D14" s="425"/>
      <c r="E14" s="453" t="s">
        <v>87</v>
      </c>
      <c r="F14" s="454"/>
      <c r="G14" s="455"/>
      <c r="H14" s="205" t="s">
        <v>250</v>
      </c>
      <c r="I14" s="203"/>
      <c r="J14" s="203"/>
      <c r="K14" s="203"/>
      <c r="L14" s="203"/>
      <c r="M14" s="204"/>
      <c r="N14" s="418">
        <v>300000</v>
      </c>
      <c r="O14" s="419"/>
      <c r="P14" s="418">
        <v>300000</v>
      </c>
      <c r="Q14" s="419"/>
      <c r="R14" s="418">
        <v>300000</v>
      </c>
      <c r="S14" s="419"/>
      <c r="T14" s="199"/>
      <c r="U14" s="201"/>
      <c r="V14" s="254"/>
    </row>
    <row r="15" spans="1:22" ht="23.25">
      <c r="A15" s="202"/>
      <c r="B15" s="423" t="s">
        <v>86</v>
      </c>
      <c r="C15" s="424"/>
      <c r="D15" s="425"/>
      <c r="E15" s="453" t="s">
        <v>87</v>
      </c>
      <c r="F15" s="454"/>
      <c r="G15" s="455"/>
      <c r="H15" s="203" t="s">
        <v>251</v>
      </c>
      <c r="I15" s="203"/>
      <c r="J15" s="203"/>
      <c r="K15" s="203"/>
      <c r="L15" s="203"/>
      <c r="M15" s="204"/>
      <c r="N15" s="427">
        <v>55000</v>
      </c>
      <c r="O15" s="428"/>
      <c r="P15" s="427">
        <v>55000</v>
      </c>
      <c r="Q15" s="429"/>
      <c r="R15" s="428">
        <v>55000</v>
      </c>
      <c r="S15" s="428"/>
      <c r="T15" s="427"/>
      <c r="U15" s="429"/>
      <c r="V15" s="254"/>
    </row>
    <row r="16" spans="1:22" ht="23.25">
      <c r="A16" s="202"/>
      <c r="B16" s="423" t="s">
        <v>86</v>
      </c>
      <c r="C16" s="424"/>
      <c r="D16" s="425"/>
      <c r="E16" s="453" t="s">
        <v>87</v>
      </c>
      <c r="F16" s="454"/>
      <c r="G16" s="455"/>
      <c r="H16" s="205" t="s">
        <v>252</v>
      </c>
      <c r="I16" s="203"/>
      <c r="J16" s="203"/>
      <c r="K16" s="203"/>
      <c r="L16" s="203"/>
      <c r="M16" s="204"/>
      <c r="N16" s="418">
        <v>28000</v>
      </c>
      <c r="O16" s="419"/>
      <c r="P16" s="418">
        <v>28000</v>
      </c>
      <c r="Q16" s="419"/>
      <c r="R16" s="418">
        <v>28000</v>
      </c>
      <c r="S16" s="419"/>
      <c r="T16" s="199"/>
      <c r="U16" s="201"/>
      <c r="V16" s="254"/>
    </row>
    <row r="17" spans="1:22" ht="23.25">
      <c r="A17" s="202"/>
      <c r="B17" s="423" t="s">
        <v>86</v>
      </c>
      <c r="C17" s="424"/>
      <c r="D17" s="425"/>
      <c r="E17" s="453" t="s">
        <v>87</v>
      </c>
      <c r="F17" s="454"/>
      <c r="G17" s="455"/>
      <c r="H17" s="205" t="s">
        <v>253</v>
      </c>
      <c r="I17" s="203"/>
      <c r="J17" s="203"/>
      <c r="K17" s="203"/>
      <c r="L17" s="203"/>
      <c r="M17" s="204"/>
      <c r="N17" s="427">
        <v>45000</v>
      </c>
      <c r="O17" s="428"/>
      <c r="P17" s="427">
        <v>45000</v>
      </c>
      <c r="Q17" s="429"/>
      <c r="R17" s="428">
        <v>45000</v>
      </c>
      <c r="S17" s="428"/>
      <c r="T17" s="427"/>
      <c r="U17" s="429"/>
      <c r="V17" s="254"/>
    </row>
    <row r="18" spans="1:22" ht="23.25">
      <c r="A18" s="202"/>
      <c r="B18" s="423" t="s">
        <v>86</v>
      </c>
      <c r="C18" s="424"/>
      <c r="D18" s="425"/>
      <c r="E18" s="453" t="s">
        <v>87</v>
      </c>
      <c r="F18" s="454"/>
      <c r="G18" s="455"/>
      <c r="H18" s="203" t="s">
        <v>254</v>
      </c>
      <c r="I18" s="203"/>
      <c r="J18" s="203"/>
      <c r="K18" s="203"/>
      <c r="L18" s="203"/>
      <c r="M18" s="204"/>
      <c r="N18" s="418">
        <v>50000</v>
      </c>
      <c r="O18" s="419"/>
      <c r="P18" s="418">
        <v>50000</v>
      </c>
      <c r="Q18" s="419"/>
      <c r="R18" s="418">
        <v>50000</v>
      </c>
      <c r="S18" s="419"/>
      <c r="T18" s="199"/>
      <c r="U18" s="201"/>
      <c r="V18" s="254"/>
    </row>
    <row r="19" spans="1:22" ht="23.25">
      <c r="A19" s="202"/>
      <c r="B19" s="423" t="s">
        <v>86</v>
      </c>
      <c r="C19" s="424"/>
      <c r="D19" s="425"/>
      <c r="E19" s="453" t="s">
        <v>87</v>
      </c>
      <c r="F19" s="454"/>
      <c r="G19" s="455"/>
      <c r="H19" s="203" t="s">
        <v>255</v>
      </c>
      <c r="I19" s="203"/>
      <c r="J19" s="203"/>
      <c r="K19" s="203"/>
      <c r="L19" s="203"/>
      <c r="M19" s="204"/>
      <c r="N19" s="427">
        <v>150000</v>
      </c>
      <c r="O19" s="428"/>
      <c r="P19" s="427">
        <v>150000</v>
      </c>
      <c r="Q19" s="429"/>
      <c r="R19" s="428">
        <v>150000</v>
      </c>
      <c r="S19" s="428"/>
      <c r="T19" s="427"/>
      <c r="U19" s="429"/>
      <c r="V19" s="254"/>
    </row>
    <row r="20" spans="1:22" ht="23.25">
      <c r="A20" s="202"/>
      <c r="B20" s="423" t="s">
        <v>86</v>
      </c>
      <c r="C20" s="424"/>
      <c r="D20" s="425"/>
      <c r="E20" s="453" t="s">
        <v>87</v>
      </c>
      <c r="F20" s="454"/>
      <c r="G20" s="455"/>
      <c r="H20" s="205" t="s">
        <v>283</v>
      </c>
      <c r="I20" s="203"/>
      <c r="J20" s="203"/>
      <c r="K20" s="203"/>
      <c r="L20" s="203"/>
      <c r="M20" s="204"/>
      <c r="N20" s="418">
        <v>300000</v>
      </c>
      <c r="O20" s="419"/>
      <c r="P20" s="418">
        <v>300000</v>
      </c>
      <c r="Q20" s="419"/>
      <c r="R20" s="418">
        <v>300000</v>
      </c>
      <c r="S20" s="419"/>
      <c r="T20" s="199"/>
      <c r="U20" s="201"/>
      <c r="V20" s="254"/>
    </row>
    <row r="21" spans="1:22" ht="23.25">
      <c r="A21" s="202"/>
      <c r="B21" s="423" t="s">
        <v>86</v>
      </c>
      <c r="C21" s="424"/>
      <c r="D21" s="425"/>
      <c r="E21" s="453" t="s">
        <v>87</v>
      </c>
      <c r="F21" s="454"/>
      <c r="G21" s="455"/>
      <c r="H21" s="205" t="s">
        <v>282</v>
      </c>
      <c r="I21" s="207"/>
      <c r="J21" s="207"/>
      <c r="K21" s="207"/>
      <c r="L21" s="207"/>
      <c r="M21" s="204"/>
      <c r="N21" s="418">
        <v>300000</v>
      </c>
      <c r="O21" s="419"/>
      <c r="P21" s="418">
        <v>300000</v>
      </c>
      <c r="Q21" s="419"/>
      <c r="R21" s="418">
        <v>300000</v>
      </c>
      <c r="S21" s="419"/>
      <c r="T21" s="210"/>
      <c r="U21" s="211"/>
      <c r="V21" s="256"/>
    </row>
    <row r="22" spans="1:22" ht="23.25">
      <c r="A22" s="27"/>
      <c r="B22" s="423"/>
      <c r="C22" s="426"/>
      <c r="D22" s="426"/>
      <c r="E22" s="453"/>
      <c r="F22" s="454"/>
      <c r="G22" s="455"/>
      <c r="H22" s="207" t="s">
        <v>258</v>
      </c>
      <c r="I22" s="207"/>
      <c r="J22" s="207"/>
      <c r="K22" s="207"/>
      <c r="L22" s="207"/>
      <c r="M22" s="204"/>
      <c r="N22" s="427"/>
      <c r="O22" s="428"/>
      <c r="P22" s="427"/>
      <c r="Q22" s="429"/>
      <c r="R22" s="428"/>
      <c r="S22" s="428"/>
      <c r="T22" s="427"/>
      <c r="U22" s="429"/>
      <c r="V22" s="254"/>
    </row>
    <row r="23" spans="1:22" ht="23.25">
      <c r="A23" s="27"/>
      <c r="B23" s="423" t="s">
        <v>86</v>
      </c>
      <c r="C23" s="424"/>
      <c r="D23" s="425"/>
      <c r="E23" s="453" t="s">
        <v>87</v>
      </c>
      <c r="F23" s="454"/>
      <c r="G23" s="455"/>
      <c r="H23" s="209" t="s">
        <v>259</v>
      </c>
      <c r="I23" s="207"/>
      <c r="J23" s="207"/>
      <c r="K23" s="207"/>
      <c r="L23" s="207"/>
      <c r="M23" s="204"/>
      <c r="N23" s="418">
        <v>250000</v>
      </c>
      <c r="O23" s="419"/>
      <c r="P23" s="418">
        <v>250000</v>
      </c>
      <c r="Q23" s="419"/>
      <c r="R23" s="418">
        <v>250000</v>
      </c>
      <c r="S23" s="419"/>
      <c r="T23" s="199"/>
      <c r="U23" s="201"/>
      <c r="V23" s="254"/>
    </row>
    <row r="24" spans="1:22" ht="23.25">
      <c r="A24" s="27"/>
      <c r="B24" s="420" t="s">
        <v>43</v>
      </c>
      <c r="C24" s="421"/>
      <c r="D24" s="421"/>
      <c r="E24" s="421"/>
      <c r="F24" s="421"/>
      <c r="G24" s="421"/>
      <c r="H24" s="421"/>
      <c r="I24" s="421"/>
      <c r="J24" s="421"/>
      <c r="K24" s="421"/>
      <c r="L24" s="421"/>
      <c r="M24" s="422"/>
      <c r="N24" s="456">
        <f>SUM(N8:O23)</f>
        <v>2617000</v>
      </c>
      <c r="O24" s="456"/>
      <c r="P24" s="456">
        <f>SUM(P8:Q23)</f>
        <v>2617000</v>
      </c>
      <c r="Q24" s="456"/>
      <c r="R24" s="417">
        <f>SUM(R8:S23)</f>
        <v>2617000</v>
      </c>
      <c r="S24" s="417"/>
      <c r="T24" s="417">
        <f>SUM(T8:U23)</f>
        <v>0</v>
      </c>
      <c r="U24" s="417"/>
      <c r="V24" s="241">
        <f>SUM(V8:V23)</f>
        <v>0</v>
      </c>
    </row>
    <row r="25" spans="1:22" ht="23.25">
      <c r="A25" s="154"/>
      <c r="B25" s="215"/>
      <c r="C25" s="215"/>
      <c r="D25" s="215"/>
      <c r="E25" s="218"/>
      <c r="F25" s="218"/>
      <c r="G25" s="218"/>
      <c r="H25" s="215"/>
      <c r="I25" s="215"/>
      <c r="J25" s="215"/>
      <c r="K25" s="215"/>
      <c r="L25" s="215"/>
      <c r="M25" s="215"/>
      <c r="N25" s="216"/>
      <c r="O25" s="216"/>
      <c r="P25" s="216"/>
      <c r="Q25" s="216"/>
      <c r="R25" s="216"/>
      <c r="S25" s="216"/>
      <c r="T25" s="216"/>
      <c r="U25" s="216"/>
      <c r="V25" s="216"/>
    </row>
    <row r="26" spans="2:22" ht="23.25">
      <c r="B26" s="436" t="s">
        <v>81</v>
      </c>
      <c r="C26" s="434"/>
      <c r="D26" s="437"/>
      <c r="E26" s="448" t="s">
        <v>82</v>
      </c>
      <c r="F26" s="448"/>
      <c r="G26" s="448"/>
      <c r="H26" s="436" t="s">
        <v>83</v>
      </c>
      <c r="I26" s="434"/>
      <c r="J26" s="434"/>
      <c r="K26" s="434"/>
      <c r="L26" s="434"/>
      <c r="M26" s="437"/>
      <c r="N26" s="437" t="s">
        <v>47</v>
      </c>
      <c r="O26" s="436"/>
      <c r="P26" s="436" t="s">
        <v>161</v>
      </c>
      <c r="Q26" s="437"/>
      <c r="R26" s="434" t="s">
        <v>162</v>
      </c>
      <c r="S26" s="434"/>
      <c r="T26" s="457" t="s">
        <v>163</v>
      </c>
      <c r="U26" s="457"/>
      <c r="V26" s="458" t="s">
        <v>164</v>
      </c>
    </row>
    <row r="27" spans="2:22" ht="23.25">
      <c r="B27" s="438"/>
      <c r="C27" s="435"/>
      <c r="D27" s="439"/>
      <c r="E27" s="449"/>
      <c r="F27" s="449"/>
      <c r="G27" s="449"/>
      <c r="H27" s="438"/>
      <c r="I27" s="435"/>
      <c r="J27" s="435"/>
      <c r="K27" s="435"/>
      <c r="L27" s="435"/>
      <c r="M27" s="439"/>
      <c r="N27" s="440" t="s">
        <v>165</v>
      </c>
      <c r="O27" s="441"/>
      <c r="P27" s="438"/>
      <c r="Q27" s="439"/>
      <c r="R27" s="435"/>
      <c r="S27" s="435"/>
      <c r="T27" s="457"/>
      <c r="U27" s="457"/>
      <c r="V27" s="458"/>
    </row>
    <row r="28" spans="2:22" ht="23.25">
      <c r="B28" s="453" t="s">
        <v>86</v>
      </c>
      <c r="C28" s="450"/>
      <c r="D28" s="455"/>
      <c r="E28" s="450" t="s">
        <v>87</v>
      </c>
      <c r="F28" s="450"/>
      <c r="G28" s="450"/>
      <c r="H28" s="423" t="s">
        <v>260</v>
      </c>
      <c r="I28" s="424"/>
      <c r="J28" s="424"/>
      <c r="K28" s="424"/>
      <c r="L28" s="424"/>
      <c r="M28" s="425"/>
      <c r="N28" s="431">
        <v>300000</v>
      </c>
      <c r="O28" s="433"/>
      <c r="P28" s="431">
        <v>300000</v>
      </c>
      <c r="Q28" s="432"/>
      <c r="R28" s="433">
        <v>300000</v>
      </c>
      <c r="S28" s="433"/>
      <c r="T28" s="431" t="s">
        <v>169</v>
      </c>
      <c r="U28" s="432"/>
      <c r="V28" s="257"/>
    </row>
    <row r="29" spans="2:22" ht="23.25">
      <c r="B29" s="453" t="s">
        <v>86</v>
      </c>
      <c r="C29" s="450"/>
      <c r="D29" s="455"/>
      <c r="E29" s="450" t="s">
        <v>87</v>
      </c>
      <c r="F29" s="450"/>
      <c r="G29" s="450"/>
      <c r="H29" s="423" t="s">
        <v>261</v>
      </c>
      <c r="I29" s="424"/>
      <c r="J29" s="424"/>
      <c r="K29" s="424"/>
      <c r="L29" s="424"/>
      <c r="M29" s="425"/>
      <c r="N29" s="427">
        <v>300000</v>
      </c>
      <c r="O29" s="428"/>
      <c r="P29" s="427">
        <v>300000</v>
      </c>
      <c r="Q29" s="429"/>
      <c r="R29" s="428">
        <v>300000</v>
      </c>
      <c r="S29" s="428"/>
      <c r="T29" s="427"/>
      <c r="U29" s="429"/>
      <c r="V29" s="254"/>
    </row>
    <row r="30" spans="2:22" ht="23.25">
      <c r="B30" s="453" t="s">
        <v>86</v>
      </c>
      <c r="C30" s="450"/>
      <c r="D30" s="455"/>
      <c r="E30" s="453" t="s">
        <v>87</v>
      </c>
      <c r="F30" s="454"/>
      <c r="G30" s="455"/>
      <c r="H30" s="442" t="s">
        <v>262</v>
      </c>
      <c r="I30" s="442"/>
      <c r="J30" s="442"/>
      <c r="K30" s="442"/>
      <c r="L30" s="442"/>
      <c r="M30" s="443"/>
      <c r="N30" s="427">
        <v>400000</v>
      </c>
      <c r="O30" s="428"/>
      <c r="P30" s="427">
        <v>400000</v>
      </c>
      <c r="Q30" s="429"/>
      <c r="R30" s="428">
        <v>400000</v>
      </c>
      <c r="S30" s="428"/>
      <c r="T30" s="427"/>
      <c r="U30" s="429"/>
      <c r="V30" s="255"/>
    </row>
    <row r="31" spans="2:22" ht="23.25">
      <c r="B31" s="459" t="s">
        <v>263</v>
      </c>
      <c r="C31" s="460"/>
      <c r="D31" s="461"/>
      <c r="E31" s="453" t="s">
        <v>264</v>
      </c>
      <c r="F31" s="454"/>
      <c r="G31" s="455"/>
      <c r="H31" s="203" t="s">
        <v>265</v>
      </c>
      <c r="I31" s="203"/>
      <c r="J31" s="203"/>
      <c r="K31" s="203"/>
      <c r="L31" s="203"/>
      <c r="M31" s="204"/>
      <c r="N31" s="427">
        <v>17760</v>
      </c>
      <c r="O31" s="428"/>
      <c r="P31" s="427">
        <v>17760</v>
      </c>
      <c r="Q31" s="429"/>
      <c r="R31" s="428">
        <v>17760</v>
      </c>
      <c r="S31" s="428"/>
      <c r="T31" s="427"/>
      <c r="U31" s="429"/>
      <c r="V31" s="254"/>
    </row>
    <row r="32" spans="2:22" ht="23.25">
      <c r="B32" s="459" t="s">
        <v>263</v>
      </c>
      <c r="C32" s="460"/>
      <c r="D32" s="461"/>
      <c r="E32" s="453" t="s">
        <v>264</v>
      </c>
      <c r="F32" s="454"/>
      <c r="G32" s="455"/>
      <c r="H32" s="203" t="s">
        <v>265</v>
      </c>
      <c r="I32" s="203"/>
      <c r="J32" s="203"/>
      <c r="K32" s="203"/>
      <c r="L32" s="203"/>
      <c r="M32" s="204"/>
      <c r="N32" s="427">
        <v>19600</v>
      </c>
      <c r="O32" s="428"/>
      <c r="P32" s="427">
        <v>19600</v>
      </c>
      <c r="Q32" s="429"/>
      <c r="R32" s="428">
        <v>19600</v>
      </c>
      <c r="S32" s="428"/>
      <c r="T32" s="427"/>
      <c r="U32" s="429"/>
      <c r="V32" s="254"/>
    </row>
    <row r="33" spans="2:22" ht="23.25">
      <c r="B33" s="459" t="s">
        <v>263</v>
      </c>
      <c r="C33" s="460"/>
      <c r="D33" s="461"/>
      <c r="E33" s="453" t="s">
        <v>266</v>
      </c>
      <c r="F33" s="454"/>
      <c r="G33" s="455"/>
      <c r="H33" s="203" t="s">
        <v>267</v>
      </c>
      <c r="I33" s="203"/>
      <c r="J33" s="203"/>
      <c r="K33" s="203"/>
      <c r="L33" s="203"/>
      <c r="M33" s="204"/>
      <c r="N33" s="427">
        <v>141445</v>
      </c>
      <c r="O33" s="428"/>
      <c r="P33" s="427">
        <v>141445</v>
      </c>
      <c r="Q33" s="429"/>
      <c r="R33" s="428">
        <v>141445</v>
      </c>
      <c r="S33" s="428"/>
      <c r="T33" s="427"/>
      <c r="U33" s="429"/>
      <c r="V33" s="254"/>
    </row>
    <row r="34" spans="2:22" ht="23.25">
      <c r="B34" s="459" t="s">
        <v>263</v>
      </c>
      <c r="C34" s="460"/>
      <c r="D34" s="461"/>
      <c r="E34" s="453" t="s">
        <v>266</v>
      </c>
      <c r="F34" s="454"/>
      <c r="G34" s="455"/>
      <c r="H34" s="205" t="s">
        <v>268</v>
      </c>
      <c r="I34" s="203"/>
      <c r="J34" s="203"/>
      <c r="K34" s="203"/>
      <c r="L34" s="203"/>
      <c r="M34" s="204"/>
      <c r="N34" s="418">
        <v>11343</v>
      </c>
      <c r="O34" s="419"/>
      <c r="P34" s="418">
        <v>11343</v>
      </c>
      <c r="Q34" s="419"/>
      <c r="R34" s="418">
        <v>11343</v>
      </c>
      <c r="S34" s="419"/>
      <c r="T34" s="199"/>
      <c r="U34" s="201"/>
      <c r="V34" s="254"/>
    </row>
    <row r="35" spans="2:22" ht="23.25">
      <c r="B35" s="459" t="s">
        <v>263</v>
      </c>
      <c r="C35" s="460"/>
      <c r="D35" s="461"/>
      <c r="E35" s="453" t="s">
        <v>266</v>
      </c>
      <c r="F35" s="454"/>
      <c r="G35" s="455"/>
      <c r="H35" s="203" t="s">
        <v>269</v>
      </c>
      <c r="I35" s="203"/>
      <c r="J35" s="203"/>
      <c r="K35" s="203"/>
      <c r="L35" s="203"/>
      <c r="M35" s="204"/>
      <c r="N35" s="427">
        <v>28500</v>
      </c>
      <c r="O35" s="428"/>
      <c r="P35" s="427">
        <v>28500</v>
      </c>
      <c r="Q35" s="429"/>
      <c r="R35" s="428">
        <v>28500</v>
      </c>
      <c r="S35" s="428"/>
      <c r="T35" s="427"/>
      <c r="U35" s="429"/>
      <c r="V35" s="254"/>
    </row>
    <row r="36" spans="2:22" ht="23.25">
      <c r="B36" s="459" t="s">
        <v>263</v>
      </c>
      <c r="C36" s="460"/>
      <c r="D36" s="461"/>
      <c r="E36" s="453" t="s">
        <v>266</v>
      </c>
      <c r="F36" s="454"/>
      <c r="G36" s="455"/>
      <c r="H36" s="203" t="s">
        <v>269</v>
      </c>
      <c r="I36" s="203"/>
      <c r="J36" s="203"/>
      <c r="K36" s="203"/>
      <c r="L36" s="203"/>
      <c r="M36" s="204"/>
      <c r="N36" s="418">
        <v>24000</v>
      </c>
      <c r="O36" s="419"/>
      <c r="P36" s="418">
        <v>24000</v>
      </c>
      <c r="Q36" s="419"/>
      <c r="R36" s="418">
        <v>24000</v>
      </c>
      <c r="S36" s="419"/>
      <c r="T36" s="199"/>
      <c r="U36" s="201"/>
      <c r="V36" s="254"/>
    </row>
    <row r="37" spans="2:22" ht="23.25">
      <c r="B37" s="459" t="s">
        <v>263</v>
      </c>
      <c r="C37" s="460"/>
      <c r="D37" s="461"/>
      <c r="E37" s="453" t="s">
        <v>270</v>
      </c>
      <c r="F37" s="454"/>
      <c r="G37" s="455"/>
      <c r="H37" s="205" t="s">
        <v>273</v>
      </c>
      <c r="I37" s="203"/>
      <c r="J37" s="203"/>
      <c r="K37" s="203"/>
      <c r="L37" s="203"/>
      <c r="M37" s="204"/>
      <c r="N37" s="427">
        <v>900</v>
      </c>
      <c r="O37" s="428"/>
      <c r="P37" s="427">
        <v>900</v>
      </c>
      <c r="Q37" s="429"/>
      <c r="R37" s="428">
        <v>900</v>
      </c>
      <c r="S37" s="428"/>
      <c r="T37" s="427"/>
      <c r="U37" s="429"/>
      <c r="V37" s="254"/>
    </row>
    <row r="38" spans="2:22" ht="23.25">
      <c r="B38" s="453"/>
      <c r="C38" s="450"/>
      <c r="D38" s="455"/>
      <c r="E38" s="453" t="s">
        <v>271</v>
      </c>
      <c r="F38" s="454"/>
      <c r="G38" s="455"/>
      <c r="H38" s="203"/>
      <c r="I38" s="203"/>
      <c r="J38" s="203"/>
      <c r="K38" s="203"/>
      <c r="L38" s="203"/>
      <c r="M38" s="204"/>
      <c r="N38" s="418"/>
      <c r="O38" s="419"/>
      <c r="P38" s="418"/>
      <c r="Q38" s="419"/>
      <c r="R38" s="418"/>
      <c r="S38" s="419"/>
      <c r="T38" s="199"/>
      <c r="U38" s="201"/>
      <c r="V38" s="254"/>
    </row>
    <row r="39" spans="2:22" ht="23.25">
      <c r="B39" s="453"/>
      <c r="C39" s="450"/>
      <c r="D39" s="455"/>
      <c r="E39" s="453" t="s">
        <v>272</v>
      </c>
      <c r="F39" s="454"/>
      <c r="G39" s="455"/>
      <c r="H39" s="203"/>
      <c r="I39" s="203"/>
      <c r="J39" s="203"/>
      <c r="K39" s="203"/>
      <c r="L39" s="203"/>
      <c r="M39" s="204"/>
      <c r="N39" s="427"/>
      <c r="O39" s="428"/>
      <c r="P39" s="427"/>
      <c r="Q39" s="429"/>
      <c r="R39" s="428"/>
      <c r="S39" s="428"/>
      <c r="T39" s="427"/>
      <c r="U39" s="429"/>
      <c r="V39" s="254"/>
    </row>
    <row r="40" spans="2:22" ht="23.25">
      <c r="B40" s="459" t="s">
        <v>263</v>
      </c>
      <c r="C40" s="460"/>
      <c r="D40" s="461"/>
      <c r="E40" s="453" t="s">
        <v>270</v>
      </c>
      <c r="F40" s="454"/>
      <c r="G40" s="455"/>
      <c r="H40" s="205" t="s">
        <v>274</v>
      </c>
      <c r="I40" s="203"/>
      <c r="J40" s="203"/>
      <c r="K40" s="203"/>
      <c r="L40" s="203"/>
      <c r="M40" s="204"/>
      <c r="N40" s="418">
        <v>10000</v>
      </c>
      <c r="O40" s="419"/>
      <c r="P40" s="418">
        <v>10000</v>
      </c>
      <c r="Q40" s="419"/>
      <c r="R40" s="418">
        <v>10000</v>
      </c>
      <c r="S40" s="419"/>
      <c r="T40" s="199"/>
      <c r="U40" s="201"/>
      <c r="V40" s="254"/>
    </row>
    <row r="41" spans="2:22" ht="23.25">
      <c r="B41" s="453"/>
      <c r="C41" s="450"/>
      <c r="D41" s="455"/>
      <c r="E41" s="453" t="s">
        <v>271</v>
      </c>
      <c r="F41" s="454"/>
      <c r="G41" s="455"/>
      <c r="H41" s="207"/>
      <c r="I41" s="207"/>
      <c r="J41" s="207"/>
      <c r="K41" s="207"/>
      <c r="L41" s="207"/>
      <c r="M41" s="204"/>
      <c r="N41" s="427"/>
      <c r="O41" s="428"/>
      <c r="P41" s="427"/>
      <c r="Q41" s="429"/>
      <c r="R41" s="428"/>
      <c r="S41" s="428"/>
      <c r="T41" s="427"/>
      <c r="U41" s="429"/>
      <c r="V41" s="254"/>
    </row>
    <row r="42" spans="2:22" ht="23.25">
      <c r="B42" s="453"/>
      <c r="C42" s="450"/>
      <c r="D42" s="455"/>
      <c r="E42" s="453" t="s">
        <v>272</v>
      </c>
      <c r="F42" s="454"/>
      <c r="G42" s="455"/>
      <c r="H42" s="205"/>
      <c r="I42" s="207"/>
      <c r="J42" s="207"/>
      <c r="K42" s="207"/>
      <c r="L42" s="207"/>
      <c r="M42" s="204"/>
      <c r="N42" s="418"/>
      <c r="O42" s="419"/>
      <c r="P42" s="418"/>
      <c r="Q42" s="419"/>
      <c r="R42" s="418"/>
      <c r="S42" s="419"/>
      <c r="T42" s="210"/>
      <c r="U42" s="211"/>
      <c r="V42" s="256"/>
    </row>
    <row r="43" spans="2:22" ht="23.25">
      <c r="B43" s="459" t="s">
        <v>263</v>
      </c>
      <c r="C43" s="460"/>
      <c r="D43" s="461"/>
      <c r="E43" s="453" t="s">
        <v>270</v>
      </c>
      <c r="F43" s="454"/>
      <c r="G43" s="455"/>
      <c r="H43" s="207" t="s">
        <v>275</v>
      </c>
      <c r="I43" s="207"/>
      <c r="J43" s="207"/>
      <c r="K43" s="207"/>
      <c r="L43" s="207"/>
      <c r="M43" s="204"/>
      <c r="N43" s="427">
        <v>32100</v>
      </c>
      <c r="O43" s="428"/>
      <c r="P43" s="427">
        <v>32100</v>
      </c>
      <c r="Q43" s="429"/>
      <c r="R43" s="428">
        <v>32100</v>
      </c>
      <c r="S43" s="428"/>
      <c r="T43" s="427"/>
      <c r="U43" s="429"/>
      <c r="V43" s="254"/>
    </row>
    <row r="44" spans="2:22" ht="23.25">
      <c r="B44" s="453"/>
      <c r="C44" s="450"/>
      <c r="D44" s="455"/>
      <c r="E44" s="453" t="s">
        <v>271</v>
      </c>
      <c r="F44" s="454"/>
      <c r="G44" s="455"/>
      <c r="H44" s="209"/>
      <c r="I44" s="207"/>
      <c r="J44" s="207"/>
      <c r="K44" s="207"/>
      <c r="L44" s="207"/>
      <c r="M44" s="204"/>
      <c r="N44" s="418"/>
      <c r="O44" s="419"/>
      <c r="P44" s="418"/>
      <c r="Q44" s="419"/>
      <c r="R44" s="418"/>
      <c r="S44" s="419"/>
      <c r="T44" s="199"/>
      <c r="U44" s="201"/>
      <c r="V44" s="254"/>
    </row>
    <row r="45" spans="2:22" ht="23.25">
      <c r="B45" s="453"/>
      <c r="C45" s="450"/>
      <c r="D45" s="455"/>
      <c r="E45" s="453" t="s">
        <v>272</v>
      </c>
      <c r="F45" s="454"/>
      <c r="G45" s="455"/>
      <c r="H45" s="203"/>
      <c r="I45" s="203"/>
      <c r="J45" s="203"/>
      <c r="K45" s="203"/>
      <c r="L45" s="203"/>
      <c r="M45" s="204"/>
      <c r="N45" s="199"/>
      <c r="O45" s="200"/>
      <c r="P45" s="199"/>
      <c r="Q45" s="201"/>
      <c r="R45" s="200"/>
      <c r="S45" s="200"/>
      <c r="T45" s="199"/>
      <c r="U45" s="201"/>
      <c r="V45" s="254"/>
    </row>
    <row r="46" spans="2:22" ht="23.25">
      <c r="B46" s="420" t="s">
        <v>43</v>
      </c>
      <c r="C46" s="421"/>
      <c r="D46" s="421"/>
      <c r="E46" s="421"/>
      <c r="F46" s="421"/>
      <c r="G46" s="421"/>
      <c r="H46" s="421"/>
      <c r="I46" s="421"/>
      <c r="J46" s="421"/>
      <c r="K46" s="421"/>
      <c r="L46" s="421"/>
      <c r="M46" s="422"/>
      <c r="N46" s="417">
        <f>SUM(N28:O44)</f>
        <v>1285648</v>
      </c>
      <c r="O46" s="417"/>
      <c r="P46" s="417">
        <f>SUM(P28:Q44)</f>
        <v>1285648</v>
      </c>
      <c r="Q46" s="417"/>
      <c r="R46" s="417">
        <f>SUM(R28:S44)</f>
        <v>1285648</v>
      </c>
      <c r="S46" s="417"/>
      <c r="T46" s="417">
        <f>SUM(T28:U44)</f>
        <v>0</v>
      </c>
      <c r="U46" s="417"/>
      <c r="V46" s="241">
        <f>SUM(V28:V44)</f>
        <v>0</v>
      </c>
    </row>
    <row r="47" spans="2:22" ht="23.25"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6"/>
      <c r="O47" s="216"/>
      <c r="P47" s="216"/>
      <c r="Q47" s="216"/>
      <c r="R47" s="216"/>
      <c r="S47" s="216"/>
      <c r="T47" s="216"/>
      <c r="U47" s="216"/>
      <c r="V47" s="216"/>
    </row>
    <row r="48" spans="2:22" ht="23.25">
      <c r="B48" s="215"/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6"/>
      <c r="O48" s="216"/>
      <c r="P48" s="216"/>
      <c r="Q48" s="216"/>
      <c r="R48" s="216"/>
      <c r="S48" s="216"/>
      <c r="T48" s="216"/>
      <c r="U48" s="216"/>
      <c r="V48" s="216"/>
    </row>
    <row r="49" spans="2:22" ht="23.25">
      <c r="B49" s="26" t="s">
        <v>5</v>
      </c>
      <c r="C49" s="26"/>
      <c r="D49" s="7"/>
      <c r="E49" s="217"/>
      <c r="F49" s="217"/>
      <c r="G49" s="21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2:22" ht="23.25">
      <c r="B50" s="436" t="s">
        <v>81</v>
      </c>
      <c r="C50" s="434"/>
      <c r="D50" s="437"/>
      <c r="E50" s="448" t="s">
        <v>82</v>
      </c>
      <c r="F50" s="448"/>
      <c r="G50" s="448"/>
      <c r="H50" s="436" t="s">
        <v>83</v>
      </c>
      <c r="I50" s="434"/>
      <c r="J50" s="434"/>
      <c r="K50" s="434"/>
      <c r="L50" s="434"/>
      <c r="M50" s="437"/>
      <c r="N50" s="437" t="s">
        <v>47</v>
      </c>
      <c r="O50" s="436"/>
      <c r="P50" s="436" t="s">
        <v>161</v>
      </c>
      <c r="Q50" s="437"/>
      <c r="R50" s="434" t="s">
        <v>162</v>
      </c>
      <c r="S50" s="434"/>
      <c r="T50" s="457" t="s">
        <v>163</v>
      </c>
      <c r="U50" s="457"/>
      <c r="V50" s="458" t="s">
        <v>164</v>
      </c>
    </row>
    <row r="51" spans="2:22" ht="23.25">
      <c r="B51" s="438"/>
      <c r="C51" s="435"/>
      <c r="D51" s="439"/>
      <c r="E51" s="449"/>
      <c r="F51" s="449"/>
      <c r="G51" s="449"/>
      <c r="H51" s="438"/>
      <c r="I51" s="435"/>
      <c r="J51" s="435"/>
      <c r="K51" s="435"/>
      <c r="L51" s="435"/>
      <c r="M51" s="439"/>
      <c r="N51" s="440" t="s">
        <v>165</v>
      </c>
      <c r="O51" s="441"/>
      <c r="P51" s="438"/>
      <c r="Q51" s="439"/>
      <c r="R51" s="435"/>
      <c r="S51" s="435"/>
      <c r="T51" s="457"/>
      <c r="U51" s="457"/>
      <c r="V51" s="458"/>
    </row>
    <row r="52" spans="2:22" ht="23.25">
      <c r="B52" s="445" t="s">
        <v>263</v>
      </c>
      <c r="C52" s="446"/>
      <c r="D52" s="447"/>
      <c r="E52" s="453" t="s">
        <v>270</v>
      </c>
      <c r="F52" s="454"/>
      <c r="G52" s="455"/>
      <c r="H52" s="423" t="s">
        <v>276</v>
      </c>
      <c r="I52" s="424"/>
      <c r="J52" s="424"/>
      <c r="K52" s="424"/>
      <c r="L52" s="424"/>
      <c r="M52" s="425"/>
      <c r="N52" s="431">
        <v>6500</v>
      </c>
      <c r="O52" s="433"/>
      <c r="P52" s="431">
        <v>6500</v>
      </c>
      <c r="Q52" s="432"/>
      <c r="R52" s="433">
        <v>6500</v>
      </c>
      <c r="S52" s="433"/>
      <c r="T52" s="431" t="s">
        <v>169</v>
      </c>
      <c r="U52" s="432"/>
      <c r="V52" s="257"/>
    </row>
    <row r="53" spans="2:22" ht="23.25">
      <c r="B53" s="423"/>
      <c r="C53" s="424"/>
      <c r="D53" s="425"/>
      <c r="E53" s="453" t="s">
        <v>271</v>
      </c>
      <c r="F53" s="454"/>
      <c r="G53" s="455"/>
      <c r="H53" s="423"/>
      <c r="I53" s="424"/>
      <c r="J53" s="424"/>
      <c r="K53" s="424"/>
      <c r="L53" s="424"/>
      <c r="M53" s="425"/>
      <c r="N53" s="427"/>
      <c r="O53" s="428"/>
      <c r="P53" s="427"/>
      <c r="Q53" s="429"/>
      <c r="R53" s="428"/>
      <c r="S53" s="428"/>
      <c r="T53" s="427"/>
      <c r="U53" s="429"/>
      <c r="V53" s="254"/>
    </row>
    <row r="54" spans="2:22" ht="23.25">
      <c r="B54" s="423"/>
      <c r="C54" s="424"/>
      <c r="D54" s="425"/>
      <c r="E54" s="453" t="s">
        <v>272</v>
      </c>
      <c r="F54" s="454"/>
      <c r="G54" s="455"/>
      <c r="H54" s="442"/>
      <c r="I54" s="442"/>
      <c r="J54" s="442"/>
      <c r="K54" s="442"/>
      <c r="L54" s="442"/>
      <c r="M54" s="443"/>
      <c r="N54" s="427"/>
      <c r="O54" s="428"/>
      <c r="P54" s="427"/>
      <c r="Q54" s="429"/>
      <c r="R54" s="428"/>
      <c r="S54" s="428"/>
      <c r="T54" s="427"/>
      <c r="U54" s="429"/>
      <c r="V54" s="255"/>
    </row>
    <row r="55" spans="2:22" ht="23.25">
      <c r="B55" s="445" t="s">
        <v>263</v>
      </c>
      <c r="C55" s="446"/>
      <c r="D55" s="447"/>
      <c r="E55" s="453" t="s">
        <v>270</v>
      </c>
      <c r="F55" s="454"/>
      <c r="G55" s="455"/>
      <c r="H55" s="203" t="s">
        <v>277</v>
      </c>
      <c r="I55" s="203"/>
      <c r="J55" s="203"/>
      <c r="K55" s="203"/>
      <c r="L55" s="203"/>
      <c r="M55" s="204"/>
      <c r="N55" s="427">
        <v>100400</v>
      </c>
      <c r="O55" s="428"/>
      <c r="P55" s="427">
        <v>100400</v>
      </c>
      <c r="Q55" s="429"/>
      <c r="R55" s="428">
        <v>100400</v>
      </c>
      <c r="S55" s="428"/>
      <c r="T55" s="427"/>
      <c r="U55" s="429"/>
      <c r="V55" s="254"/>
    </row>
    <row r="56" spans="2:22" ht="23.25">
      <c r="B56" s="423"/>
      <c r="C56" s="424"/>
      <c r="D56" s="425"/>
      <c r="E56" s="453" t="s">
        <v>271</v>
      </c>
      <c r="F56" s="454"/>
      <c r="G56" s="455"/>
      <c r="H56" s="203" t="s">
        <v>278</v>
      </c>
      <c r="I56" s="203"/>
      <c r="J56" s="203"/>
      <c r="K56" s="203"/>
      <c r="L56" s="203"/>
      <c r="M56" s="204"/>
      <c r="N56" s="427"/>
      <c r="O56" s="428"/>
      <c r="P56" s="427"/>
      <c r="Q56" s="429"/>
      <c r="R56" s="428"/>
      <c r="S56" s="428"/>
      <c r="T56" s="427"/>
      <c r="U56" s="429"/>
      <c r="V56" s="254"/>
    </row>
    <row r="57" spans="2:22" ht="23.25">
      <c r="B57" s="423"/>
      <c r="C57" s="424"/>
      <c r="D57" s="425"/>
      <c r="E57" s="453" t="s">
        <v>272</v>
      </c>
      <c r="F57" s="454"/>
      <c r="G57" s="455"/>
      <c r="H57" s="203"/>
      <c r="I57" s="203"/>
      <c r="J57" s="203"/>
      <c r="K57" s="203"/>
      <c r="L57" s="203"/>
      <c r="M57" s="204"/>
      <c r="N57" s="427"/>
      <c r="O57" s="428"/>
      <c r="P57" s="427"/>
      <c r="Q57" s="429"/>
      <c r="R57" s="428"/>
      <c r="S57" s="428"/>
      <c r="T57" s="427"/>
      <c r="U57" s="429"/>
      <c r="V57" s="254"/>
    </row>
    <row r="58" spans="2:22" ht="23.25">
      <c r="B58" s="423"/>
      <c r="C58" s="424"/>
      <c r="D58" s="425"/>
      <c r="E58" s="453"/>
      <c r="F58" s="454"/>
      <c r="G58" s="455"/>
      <c r="H58" s="203"/>
      <c r="I58" s="203"/>
      <c r="J58" s="203"/>
      <c r="K58" s="203"/>
      <c r="L58" s="203"/>
      <c r="M58" s="204"/>
      <c r="N58" s="199"/>
      <c r="O58" s="200"/>
      <c r="P58" s="199"/>
      <c r="Q58" s="201"/>
      <c r="R58" s="200"/>
      <c r="S58" s="200"/>
      <c r="T58" s="199"/>
      <c r="U58" s="201"/>
      <c r="V58" s="258"/>
    </row>
    <row r="59" spans="2:22" ht="23.25">
      <c r="B59" s="420" t="s">
        <v>43</v>
      </c>
      <c r="C59" s="421"/>
      <c r="D59" s="421"/>
      <c r="E59" s="421"/>
      <c r="F59" s="421"/>
      <c r="G59" s="421"/>
      <c r="H59" s="421"/>
      <c r="I59" s="421"/>
      <c r="J59" s="421"/>
      <c r="K59" s="421"/>
      <c r="L59" s="421"/>
      <c r="M59" s="422"/>
      <c r="N59" s="417">
        <f>SUM(N52:O57)</f>
        <v>106900</v>
      </c>
      <c r="O59" s="417"/>
      <c r="P59" s="417">
        <f>SUM(P52:Q57)</f>
        <v>106900</v>
      </c>
      <c r="Q59" s="417"/>
      <c r="R59" s="417">
        <f>SUM(R52:S57)</f>
        <v>106900</v>
      </c>
      <c r="S59" s="417"/>
      <c r="T59" s="417">
        <f>SUM(T52:U57)</f>
        <v>0</v>
      </c>
      <c r="U59" s="417"/>
      <c r="V59" s="241">
        <f>SUM(V52:V57)</f>
        <v>0</v>
      </c>
    </row>
  </sheetData>
  <sheetProtection/>
  <mergeCells count="281">
    <mergeCell ref="T59:U59"/>
    <mergeCell ref="B58:D58"/>
    <mergeCell ref="E58:G58"/>
    <mergeCell ref="B59:M59"/>
    <mergeCell ref="N59:O59"/>
    <mergeCell ref="P59:Q59"/>
    <mergeCell ref="R59:S59"/>
    <mergeCell ref="B57:D57"/>
    <mergeCell ref="E57:G57"/>
    <mergeCell ref="N57:O57"/>
    <mergeCell ref="P57:Q57"/>
    <mergeCell ref="R57:S57"/>
    <mergeCell ref="T57:U57"/>
    <mergeCell ref="T55:U55"/>
    <mergeCell ref="B56:D56"/>
    <mergeCell ref="E56:G56"/>
    <mergeCell ref="N56:O56"/>
    <mergeCell ref="P56:Q56"/>
    <mergeCell ref="R56:S56"/>
    <mergeCell ref="T56:U56"/>
    <mergeCell ref="R54:S54"/>
    <mergeCell ref="B55:D55"/>
    <mergeCell ref="E55:G55"/>
    <mergeCell ref="N55:O55"/>
    <mergeCell ref="P55:Q55"/>
    <mergeCell ref="R55:S55"/>
    <mergeCell ref="E53:G53"/>
    <mergeCell ref="H53:M53"/>
    <mergeCell ref="N53:O53"/>
    <mergeCell ref="P53:Q53"/>
    <mergeCell ref="R53:S53"/>
    <mergeCell ref="B54:D54"/>
    <mergeCell ref="E54:G54"/>
    <mergeCell ref="H54:M54"/>
    <mergeCell ref="N54:O54"/>
    <mergeCell ref="P54:Q54"/>
    <mergeCell ref="B52:D52"/>
    <mergeCell ref="E52:G52"/>
    <mergeCell ref="H52:M52"/>
    <mergeCell ref="N52:O52"/>
    <mergeCell ref="P52:Q52"/>
    <mergeCell ref="T54:U54"/>
    <mergeCell ref="R52:S52"/>
    <mergeCell ref="T52:U52"/>
    <mergeCell ref="T53:U53"/>
    <mergeCell ref="B53:D53"/>
    <mergeCell ref="H50:M51"/>
    <mergeCell ref="N50:O50"/>
    <mergeCell ref="P50:Q51"/>
    <mergeCell ref="R50:S51"/>
    <mergeCell ref="T50:U51"/>
    <mergeCell ref="N51:O51"/>
    <mergeCell ref="V50:V51"/>
    <mergeCell ref="B45:D45"/>
    <mergeCell ref="E45:G45"/>
    <mergeCell ref="B46:M46"/>
    <mergeCell ref="N46:O46"/>
    <mergeCell ref="P46:Q46"/>
    <mergeCell ref="R46:S46"/>
    <mergeCell ref="T46:U46"/>
    <mergeCell ref="B50:D51"/>
    <mergeCell ref="E50:G51"/>
    <mergeCell ref="B44:D44"/>
    <mergeCell ref="E44:G44"/>
    <mergeCell ref="N44:O44"/>
    <mergeCell ref="P44:Q44"/>
    <mergeCell ref="R44:S44"/>
    <mergeCell ref="B43:D43"/>
    <mergeCell ref="E43:G43"/>
    <mergeCell ref="N43:O43"/>
    <mergeCell ref="P43:Q43"/>
    <mergeCell ref="R43:S43"/>
    <mergeCell ref="T43:U43"/>
    <mergeCell ref="B42:D42"/>
    <mergeCell ref="E42:G42"/>
    <mergeCell ref="N42:O42"/>
    <mergeCell ref="P42:Q42"/>
    <mergeCell ref="R42:S42"/>
    <mergeCell ref="B41:D41"/>
    <mergeCell ref="E41:G41"/>
    <mergeCell ref="N41:O41"/>
    <mergeCell ref="P41:Q41"/>
    <mergeCell ref="R41:S41"/>
    <mergeCell ref="T41:U41"/>
    <mergeCell ref="B40:D40"/>
    <mergeCell ref="E40:G40"/>
    <mergeCell ref="N40:O40"/>
    <mergeCell ref="P40:Q40"/>
    <mergeCell ref="R40:S40"/>
    <mergeCell ref="B39:D39"/>
    <mergeCell ref="E39:G39"/>
    <mergeCell ref="N39:O39"/>
    <mergeCell ref="P39:Q39"/>
    <mergeCell ref="R39:S39"/>
    <mergeCell ref="T39:U39"/>
    <mergeCell ref="B38:D38"/>
    <mergeCell ref="E38:G38"/>
    <mergeCell ref="N38:O38"/>
    <mergeCell ref="P38:Q38"/>
    <mergeCell ref="R38:S38"/>
    <mergeCell ref="B37:D37"/>
    <mergeCell ref="E37:G37"/>
    <mergeCell ref="N37:O37"/>
    <mergeCell ref="P37:Q37"/>
    <mergeCell ref="T37:U37"/>
    <mergeCell ref="T35:U35"/>
    <mergeCell ref="B36:D36"/>
    <mergeCell ref="E36:G36"/>
    <mergeCell ref="N36:O36"/>
    <mergeCell ref="P36:Q36"/>
    <mergeCell ref="R36:S36"/>
    <mergeCell ref="B35:D35"/>
    <mergeCell ref="E35:G35"/>
    <mergeCell ref="N35:O35"/>
    <mergeCell ref="P35:Q35"/>
    <mergeCell ref="R35:S35"/>
    <mergeCell ref="R37:S37"/>
    <mergeCell ref="B32:D32"/>
    <mergeCell ref="E32:G32"/>
    <mergeCell ref="B34:D34"/>
    <mergeCell ref="E34:G34"/>
    <mergeCell ref="N34:O34"/>
    <mergeCell ref="P34:Q34"/>
    <mergeCell ref="R34:S34"/>
    <mergeCell ref="B33:D33"/>
    <mergeCell ref="E33:G33"/>
    <mergeCell ref="N33:O33"/>
    <mergeCell ref="P33:Q33"/>
    <mergeCell ref="R33:S33"/>
    <mergeCell ref="T33:U33"/>
    <mergeCell ref="N32:O32"/>
    <mergeCell ref="P32:Q32"/>
    <mergeCell ref="R32:S32"/>
    <mergeCell ref="T32:U32"/>
    <mergeCell ref="T30:U30"/>
    <mergeCell ref="B31:D31"/>
    <mergeCell ref="E31:G31"/>
    <mergeCell ref="N31:O31"/>
    <mergeCell ref="P31:Q31"/>
    <mergeCell ref="R31:S31"/>
    <mergeCell ref="T31:U31"/>
    <mergeCell ref="B30:D30"/>
    <mergeCell ref="E30:G30"/>
    <mergeCell ref="H30:M30"/>
    <mergeCell ref="N30:O30"/>
    <mergeCell ref="P30:Q30"/>
    <mergeCell ref="R30:S30"/>
    <mergeCell ref="B29:D29"/>
    <mergeCell ref="E29:G29"/>
    <mergeCell ref="H29:M29"/>
    <mergeCell ref="N29:O29"/>
    <mergeCell ref="P29:Q29"/>
    <mergeCell ref="R29:S29"/>
    <mergeCell ref="T29:U29"/>
    <mergeCell ref="T26:U27"/>
    <mergeCell ref="V26:V27"/>
    <mergeCell ref="N27:O27"/>
    <mergeCell ref="B28:D28"/>
    <mergeCell ref="E28:G28"/>
    <mergeCell ref="H28:M28"/>
    <mergeCell ref="N28:O28"/>
    <mergeCell ref="P28:Q28"/>
    <mergeCell ref="R28:S28"/>
    <mergeCell ref="T28:U28"/>
    <mergeCell ref="B26:D27"/>
    <mergeCell ref="E26:G27"/>
    <mergeCell ref="H26:M27"/>
    <mergeCell ref="N26:O26"/>
    <mergeCell ref="P26:Q27"/>
    <mergeCell ref="R26:S27"/>
    <mergeCell ref="B24:M24"/>
    <mergeCell ref="N24:O24"/>
    <mergeCell ref="P24:Q24"/>
    <mergeCell ref="R24:S24"/>
    <mergeCell ref="T24:U24"/>
    <mergeCell ref="B23:D23"/>
    <mergeCell ref="E23:G23"/>
    <mergeCell ref="N23:O23"/>
    <mergeCell ref="P23:Q23"/>
    <mergeCell ref="R23:S23"/>
    <mergeCell ref="B22:D22"/>
    <mergeCell ref="E22:G22"/>
    <mergeCell ref="N22:O22"/>
    <mergeCell ref="P22:Q22"/>
    <mergeCell ref="R22:S22"/>
    <mergeCell ref="T22:U22"/>
    <mergeCell ref="B21:D21"/>
    <mergeCell ref="E21:G21"/>
    <mergeCell ref="N21:O21"/>
    <mergeCell ref="P21:Q21"/>
    <mergeCell ref="R21:S21"/>
    <mergeCell ref="B20:D20"/>
    <mergeCell ref="E20:G20"/>
    <mergeCell ref="N20:O20"/>
    <mergeCell ref="P20:Q20"/>
    <mergeCell ref="R20:S20"/>
    <mergeCell ref="B19:D19"/>
    <mergeCell ref="E19:G19"/>
    <mergeCell ref="N19:O19"/>
    <mergeCell ref="P19:Q19"/>
    <mergeCell ref="R19:S19"/>
    <mergeCell ref="T19:U19"/>
    <mergeCell ref="B18:D18"/>
    <mergeCell ref="E18:G18"/>
    <mergeCell ref="N18:O18"/>
    <mergeCell ref="P18:Q18"/>
    <mergeCell ref="R18:S18"/>
    <mergeCell ref="B17:D17"/>
    <mergeCell ref="E17:G17"/>
    <mergeCell ref="N17:O17"/>
    <mergeCell ref="P17:Q17"/>
    <mergeCell ref="T17:U17"/>
    <mergeCell ref="T15:U15"/>
    <mergeCell ref="B16:D16"/>
    <mergeCell ref="E16:G16"/>
    <mergeCell ref="N16:O16"/>
    <mergeCell ref="P16:Q16"/>
    <mergeCell ref="R16:S16"/>
    <mergeCell ref="B15:D15"/>
    <mergeCell ref="E15:G15"/>
    <mergeCell ref="N15:O15"/>
    <mergeCell ref="P15:Q15"/>
    <mergeCell ref="R15:S15"/>
    <mergeCell ref="R17:S17"/>
    <mergeCell ref="B12:D12"/>
    <mergeCell ref="E12:G12"/>
    <mergeCell ref="B14:D14"/>
    <mergeCell ref="E14:G14"/>
    <mergeCell ref="N14:O14"/>
    <mergeCell ref="P14:Q14"/>
    <mergeCell ref="R14:S14"/>
    <mergeCell ref="B13:D13"/>
    <mergeCell ref="E13:G13"/>
    <mergeCell ref="N13:O13"/>
    <mergeCell ref="P13:Q13"/>
    <mergeCell ref="R13:S13"/>
    <mergeCell ref="T13:U13"/>
    <mergeCell ref="B9:D9"/>
    <mergeCell ref="E9:G9"/>
    <mergeCell ref="N12:O12"/>
    <mergeCell ref="P12:Q12"/>
    <mergeCell ref="R12:S12"/>
    <mergeCell ref="T12:U12"/>
    <mergeCell ref="T10:U10"/>
    <mergeCell ref="B11:D11"/>
    <mergeCell ref="E11:G11"/>
    <mergeCell ref="N11:O11"/>
    <mergeCell ref="T11:U11"/>
    <mergeCell ref="B10:D10"/>
    <mergeCell ref="E10:G10"/>
    <mergeCell ref="H10:M10"/>
    <mergeCell ref="N10:O10"/>
    <mergeCell ref="P10:Q10"/>
    <mergeCell ref="R10:S10"/>
    <mergeCell ref="P11:Q11"/>
    <mergeCell ref="R11:S11"/>
    <mergeCell ref="H9:M9"/>
    <mergeCell ref="N9:O9"/>
    <mergeCell ref="P9:Q9"/>
    <mergeCell ref="R9:S9"/>
    <mergeCell ref="T6:U7"/>
    <mergeCell ref="V6:V7"/>
    <mergeCell ref="N7:O7"/>
    <mergeCell ref="T8:U8"/>
    <mergeCell ref="T9:U9"/>
    <mergeCell ref="B8:D8"/>
    <mergeCell ref="E8:G8"/>
    <mergeCell ref="H8:M8"/>
    <mergeCell ref="N8:O8"/>
    <mergeCell ref="P8:Q8"/>
    <mergeCell ref="R8:S8"/>
    <mergeCell ref="A1:V1"/>
    <mergeCell ref="A2:V2"/>
    <mergeCell ref="A3:V3"/>
    <mergeCell ref="B4:H4"/>
    <mergeCell ref="B6:D7"/>
    <mergeCell ref="E6:G7"/>
    <mergeCell ref="H6:M7"/>
    <mergeCell ref="N6:O6"/>
    <mergeCell ref="P6:Q7"/>
    <mergeCell ref="R6:S7"/>
  </mergeCells>
  <printOptions/>
  <pageMargins left="0.2" right="0.19" top="0.32" bottom="0.28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99FF"/>
  </sheetPr>
  <dimension ref="A1:W43"/>
  <sheetViews>
    <sheetView showGridLines="0" tabSelected="1" zoomScalePageLayoutView="0" workbookViewId="0" topLeftCell="B1">
      <pane ySplit="8" topLeftCell="A9" activePane="bottomLeft" state="frozen"/>
      <selection pane="topLeft" activeCell="G16" sqref="G16"/>
      <selection pane="bottomLeft" activeCell="G16" sqref="G16"/>
    </sheetView>
  </sheetViews>
  <sheetFormatPr defaultColWidth="9.140625" defaultRowHeight="12.75"/>
  <cols>
    <col min="1" max="1" width="26.140625" style="220" customWidth="1"/>
    <col min="2" max="2" width="4.421875" style="220" customWidth="1"/>
    <col min="3" max="3" width="0.5625" style="220" customWidth="1"/>
    <col min="4" max="4" width="6.421875" style="220" customWidth="1"/>
    <col min="5" max="5" width="11.7109375" style="220" customWidth="1"/>
    <col min="6" max="6" width="11.00390625" style="220" customWidth="1"/>
    <col min="7" max="7" width="10.00390625" style="220" customWidth="1"/>
    <col min="8" max="8" width="11.421875" style="220" customWidth="1"/>
    <col min="9" max="9" width="11.140625" style="220" customWidth="1"/>
    <col min="10" max="10" width="0.5625" style="220" customWidth="1"/>
    <col min="11" max="11" width="1.57421875" style="220" customWidth="1"/>
    <col min="12" max="12" width="8.8515625" style="220" customWidth="1"/>
    <col min="13" max="13" width="11.421875" style="220" customWidth="1"/>
    <col min="14" max="14" width="0" style="220" hidden="1" customWidth="1"/>
    <col min="15" max="15" width="11.140625" style="220" customWidth="1"/>
    <col min="16" max="16" width="10.00390625" style="220" customWidth="1"/>
    <col min="17" max="17" width="11.00390625" style="220" customWidth="1"/>
    <col min="18" max="18" width="9.57421875" style="220" customWidth="1"/>
    <col min="19" max="19" width="10.57421875" style="220" customWidth="1"/>
    <col min="20" max="21" width="10.00390625" style="220" customWidth="1"/>
    <col min="22" max="22" width="11.28125" style="220" customWidth="1"/>
    <col min="23" max="16384" width="9.140625" style="220" customWidth="1"/>
  </cols>
  <sheetData>
    <row r="1" spans="1:13" ht="12.75" customHeight="1">
      <c r="A1" s="481"/>
      <c r="B1" s="481"/>
      <c r="E1" s="221"/>
      <c r="F1" s="221"/>
      <c r="G1" s="221"/>
      <c r="H1" s="221"/>
      <c r="I1" s="221"/>
      <c r="J1" s="221"/>
      <c r="L1" s="482"/>
      <c r="M1" s="481"/>
    </row>
    <row r="2" spans="1:22" ht="21">
      <c r="A2" s="467" t="s">
        <v>170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</row>
    <row r="3" spans="1:22" ht="21">
      <c r="A3" s="487" t="s">
        <v>120</v>
      </c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7"/>
      <c r="Q3" s="487"/>
      <c r="R3" s="487"/>
      <c r="S3" s="487"/>
      <c r="T3" s="487"/>
      <c r="U3" s="487"/>
      <c r="V3" s="487"/>
    </row>
    <row r="4" spans="1:22" ht="12.75" customHeight="1">
      <c r="A4" s="467" t="s">
        <v>121</v>
      </c>
      <c r="B4" s="467"/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467"/>
      <c r="N4" s="467"/>
      <c r="O4" s="467"/>
      <c r="P4" s="467"/>
      <c r="Q4" s="467"/>
      <c r="R4" s="467"/>
      <c r="S4" s="467"/>
      <c r="T4" s="467"/>
      <c r="U4" s="467"/>
      <c r="V4" s="467"/>
    </row>
    <row r="5" spans="1:22" ht="10.5" customHeight="1">
      <c r="A5" s="468"/>
      <c r="B5" s="468"/>
      <c r="C5" s="468"/>
      <c r="D5" s="468"/>
      <c r="E5" s="468"/>
      <c r="F5" s="468"/>
      <c r="G5" s="468"/>
      <c r="H5" s="468"/>
      <c r="I5" s="468"/>
      <c r="J5" s="468"/>
      <c r="K5" s="468"/>
      <c r="L5" s="468"/>
      <c r="M5" s="468"/>
      <c r="N5" s="468"/>
      <c r="O5" s="468"/>
      <c r="P5" s="468"/>
      <c r="Q5" s="468"/>
      <c r="R5" s="468"/>
      <c r="S5" s="468"/>
      <c r="T5" s="468"/>
      <c r="U5" s="468"/>
      <c r="V5" s="468"/>
    </row>
    <row r="6" ht="409.5" customHeight="1" hidden="1"/>
    <row r="7" spans="5:10" ht="9.75" customHeight="1">
      <c r="E7" s="221"/>
      <c r="F7" s="221"/>
      <c r="G7" s="221"/>
      <c r="H7" s="221"/>
      <c r="I7" s="221"/>
      <c r="J7" s="221"/>
    </row>
    <row r="8" ht="409.5" customHeight="1" hidden="1"/>
    <row r="9" ht="1.5" customHeight="1"/>
    <row r="10" spans="1:22" ht="105">
      <c r="A10" s="222" t="s">
        <v>122</v>
      </c>
      <c r="B10" s="483" t="s">
        <v>123</v>
      </c>
      <c r="C10" s="484"/>
      <c r="D10" s="484"/>
      <c r="E10" s="222" t="s">
        <v>124</v>
      </c>
      <c r="F10" s="222" t="s">
        <v>125</v>
      </c>
      <c r="G10" s="222" t="s">
        <v>126</v>
      </c>
      <c r="H10" s="222" t="s">
        <v>43</v>
      </c>
      <c r="I10" s="222" t="s">
        <v>88</v>
      </c>
      <c r="J10" s="483" t="s">
        <v>142</v>
      </c>
      <c r="K10" s="484"/>
      <c r="L10" s="484"/>
      <c r="M10" s="483" t="s">
        <v>93</v>
      </c>
      <c r="N10" s="484"/>
      <c r="O10" s="222" t="s">
        <v>143</v>
      </c>
      <c r="P10" s="222" t="s">
        <v>144</v>
      </c>
      <c r="Q10" s="222" t="s">
        <v>85</v>
      </c>
      <c r="R10" s="222" t="s">
        <v>145</v>
      </c>
      <c r="S10" s="222" t="s">
        <v>146</v>
      </c>
      <c r="T10" s="222" t="s">
        <v>96</v>
      </c>
      <c r="U10" s="222" t="s">
        <v>147</v>
      </c>
      <c r="V10" s="222" t="s">
        <v>148</v>
      </c>
    </row>
    <row r="11" spans="1:22" ht="409.5" customHeight="1" hidden="1">
      <c r="A11" s="223"/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4"/>
    </row>
    <row r="12" spans="1:22" ht="16.5" customHeight="1">
      <c r="A12" s="225" t="s">
        <v>127</v>
      </c>
      <c r="B12" s="485"/>
      <c r="C12" s="486"/>
      <c r="D12" s="486"/>
      <c r="E12" s="226"/>
      <c r="F12" s="226"/>
      <c r="G12" s="226"/>
      <c r="H12" s="226"/>
      <c r="I12" s="226"/>
      <c r="J12" s="485"/>
      <c r="K12" s="486"/>
      <c r="L12" s="486"/>
      <c r="M12" s="485"/>
      <c r="N12" s="486"/>
      <c r="O12" s="226"/>
      <c r="P12" s="226"/>
      <c r="Q12" s="226"/>
      <c r="R12" s="226"/>
      <c r="S12" s="226"/>
      <c r="T12" s="226"/>
      <c r="U12" s="226"/>
      <c r="V12" s="226"/>
    </row>
    <row r="13" spans="1:22" ht="16.5" customHeight="1">
      <c r="A13" s="227" t="s">
        <v>128</v>
      </c>
      <c r="B13" s="471">
        <v>14666110</v>
      </c>
      <c r="C13" s="472"/>
      <c r="D13" s="472"/>
      <c r="E13" s="228">
        <v>13257763.27</v>
      </c>
      <c r="F13" s="228"/>
      <c r="G13" s="228">
        <v>-1162</v>
      </c>
      <c r="H13" s="228">
        <v>13256601.27</v>
      </c>
      <c r="I13" s="228"/>
      <c r="J13" s="471"/>
      <c r="K13" s="472"/>
      <c r="L13" s="472"/>
      <c r="M13" s="471"/>
      <c r="N13" s="472"/>
      <c r="O13" s="228"/>
      <c r="P13" s="228"/>
      <c r="Q13" s="228"/>
      <c r="R13" s="228"/>
      <c r="S13" s="228"/>
      <c r="T13" s="228"/>
      <c r="U13" s="228"/>
      <c r="V13" s="228">
        <v>13257763.27</v>
      </c>
    </row>
    <row r="14" spans="1:22" ht="16.5" customHeight="1">
      <c r="A14" s="227" t="s">
        <v>129</v>
      </c>
      <c r="B14" s="471">
        <v>2624800</v>
      </c>
      <c r="C14" s="472"/>
      <c r="D14" s="472"/>
      <c r="E14" s="228">
        <v>2508720</v>
      </c>
      <c r="F14" s="228"/>
      <c r="G14" s="228"/>
      <c r="H14" s="228">
        <v>2508720</v>
      </c>
      <c r="I14" s="228">
        <v>2508720</v>
      </c>
      <c r="J14" s="471"/>
      <c r="K14" s="472"/>
      <c r="L14" s="472"/>
      <c r="M14" s="471"/>
      <c r="N14" s="472"/>
      <c r="O14" s="228"/>
      <c r="P14" s="228"/>
      <c r="Q14" s="228"/>
      <c r="R14" s="228"/>
      <c r="S14" s="228"/>
      <c r="T14" s="228"/>
      <c r="U14" s="228"/>
      <c r="V14" s="228"/>
    </row>
    <row r="15" spans="1:22" ht="16.5" customHeight="1">
      <c r="A15" s="227" t="s">
        <v>130</v>
      </c>
      <c r="B15" s="471">
        <v>17825400</v>
      </c>
      <c r="C15" s="472"/>
      <c r="D15" s="472"/>
      <c r="E15" s="228">
        <v>15967148.2</v>
      </c>
      <c r="F15" s="228"/>
      <c r="G15" s="228"/>
      <c r="H15" s="228">
        <v>15967148.2</v>
      </c>
      <c r="I15" s="228">
        <v>9314618.2</v>
      </c>
      <c r="J15" s="471">
        <v>191940</v>
      </c>
      <c r="K15" s="472"/>
      <c r="L15" s="472"/>
      <c r="M15" s="471">
        <v>4918620</v>
      </c>
      <c r="N15" s="472"/>
      <c r="O15" s="228"/>
      <c r="P15" s="228">
        <v>232920</v>
      </c>
      <c r="Q15" s="228">
        <v>1309050</v>
      </c>
      <c r="R15" s="228"/>
      <c r="S15" s="228"/>
      <c r="T15" s="228"/>
      <c r="U15" s="228"/>
      <c r="V15" s="228"/>
    </row>
    <row r="16" spans="1:22" ht="16.5" customHeight="1">
      <c r="A16" s="227" t="s">
        <v>91</v>
      </c>
      <c r="B16" s="471">
        <v>717631</v>
      </c>
      <c r="C16" s="472"/>
      <c r="D16" s="472"/>
      <c r="E16" s="228">
        <v>340240</v>
      </c>
      <c r="F16" s="228"/>
      <c r="G16" s="228"/>
      <c r="H16" s="228">
        <v>340240</v>
      </c>
      <c r="I16" s="228">
        <v>235320</v>
      </c>
      <c r="J16" s="471">
        <v>18400</v>
      </c>
      <c r="K16" s="472"/>
      <c r="L16" s="472"/>
      <c r="M16" s="471"/>
      <c r="N16" s="472"/>
      <c r="O16" s="228"/>
      <c r="P16" s="228">
        <v>18800</v>
      </c>
      <c r="Q16" s="228">
        <v>67720</v>
      </c>
      <c r="R16" s="228"/>
      <c r="S16" s="228"/>
      <c r="T16" s="228"/>
      <c r="U16" s="228"/>
      <c r="V16" s="228"/>
    </row>
    <row r="17" spans="1:22" ht="16.5" customHeight="1">
      <c r="A17" s="227" t="s">
        <v>103</v>
      </c>
      <c r="B17" s="471">
        <v>5061710</v>
      </c>
      <c r="C17" s="472"/>
      <c r="D17" s="472"/>
      <c r="E17" s="228">
        <v>3640364.02</v>
      </c>
      <c r="F17" s="228"/>
      <c r="G17" s="228"/>
      <c r="H17" s="228">
        <v>3640364.02</v>
      </c>
      <c r="I17" s="228">
        <v>1041999.02</v>
      </c>
      <c r="J17" s="471">
        <v>244720</v>
      </c>
      <c r="K17" s="472"/>
      <c r="L17" s="472"/>
      <c r="M17" s="471">
        <v>1100610</v>
      </c>
      <c r="N17" s="472"/>
      <c r="O17" s="228">
        <v>623546</v>
      </c>
      <c r="P17" s="228">
        <v>14140</v>
      </c>
      <c r="Q17" s="228">
        <v>100509</v>
      </c>
      <c r="R17" s="228">
        <v>49800</v>
      </c>
      <c r="S17" s="228">
        <v>465040</v>
      </c>
      <c r="T17" s="228"/>
      <c r="U17" s="228"/>
      <c r="V17" s="228"/>
    </row>
    <row r="18" spans="1:22" ht="16.5" customHeight="1">
      <c r="A18" s="227" t="s">
        <v>94</v>
      </c>
      <c r="B18" s="471">
        <v>3655949</v>
      </c>
      <c r="C18" s="472"/>
      <c r="D18" s="472"/>
      <c r="E18" s="228">
        <v>2930791.82</v>
      </c>
      <c r="F18" s="228">
        <v>33480</v>
      </c>
      <c r="G18" s="228"/>
      <c r="H18" s="228">
        <v>2964271.82</v>
      </c>
      <c r="I18" s="228">
        <v>1140025</v>
      </c>
      <c r="J18" s="471">
        <v>64090</v>
      </c>
      <c r="K18" s="472"/>
      <c r="L18" s="472"/>
      <c r="M18" s="471">
        <v>1410827.82</v>
      </c>
      <c r="N18" s="472"/>
      <c r="O18" s="228">
        <v>89947</v>
      </c>
      <c r="P18" s="228"/>
      <c r="Q18" s="228">
        <v>259382</v>
      </c>
      <c r="R18" s="228"/>
      <c r="S18" s="228"/>
      <c r="T18" s="228"/>
      <c r="U18" s="228"/>
      <c r="V18" s="228"/>
    </row>
    <row r="19" spans="1:22" ht="16.5" customHeight="1">
      <c r="A19" s="227" t="s">
        <v>99</v>
      </c>
      <c r="B19" s="471">
        <v>1015000</v>
      </c>
      <c r="C19" s="472"/>
      <c r="D19" s="472"/>
      <c r="E19" s="228">
        <v>936063.97</v>
      </c>
      <c r="F19" s="228"/>
      <c r="G19" s="228"/>
      <c r="H19" s="228">
        <v>936063.97</v>
      </c>
      <c r="I19" s="228">
        <v>936063.97</v>
      </c>
      <c r="J19" s="471"/>
      <c r="K19" s="472"/>
      <c r="L19" s="472"/>
      <c r="M19" s="471"/>
      <c r="N19" s="472"/>
      <c r="O19" s="228"/>
      <c r="P19" s="228"/>
      <c r="Q19" s="228"/>
      <c r="R19" s="228"/>
      <c r="S19" s="228"/>
      <c r="T19" s="228"/>
      <c r="U19" s="228"/>
      <c r="V19" s="228"/>
    </row>
    <row r="20" spans="1:22" ht="16.5" customHeight="1">
      <c r="A20" s="227" t="s">
        <v>90</v>
      </c>
      <c r="B20" s="471">
        <v>3114000</v>
      </c>
      <c r="C20" s="472"/>
      <c r="D20" s="472"/>
      <c r="E20" s="228">
        <v>3033400</v>
      </c>
      <c r="F20" s="228">
        <v>30700</v>
      </c>
      <c r="G20" s="228"/>
      <c r="H20" s="228">
        <v>3064100</v>
      </c>
      <c r="I20" s="228">
        <v>477100</v>
      </c>
      <c r="J20" s="471">
        <v>2500000</v>
      </c>
      <c r="K20" s="472"/>
      <c r="L20" s="472"/>
      <c r="M20" s="471">
        <v>30700</v>
      </c>
      <c r="N20" s="472"/>
      <c r="O20" s="228"/>
      <c r="P20" s="228"/>
      <c r="Q20" s="228">
        <v>56300</v>
      </c>
      <c r="R20" s="228"/>
      <c r="S20" s="228"/>
      <c r="T20" s="228"/>
      <c r="U20" s="228"/>
      <c r="V20" s="228"/>
    </row>
    <row r="21" spans="1:22" ht="16.5" customHeight="1">
      <c r="A21" s="227" t="s">
        <v>86</v>
      </c>
      <c r="B21" s="471">
        <v>1141900</v>
      </c>
      <c r="C21" s="472"/>
      <c r="D21" s="472"/>
      <c r="E21" s="228">
        <v>1141900</v>
      </c>
      <c r="F21" s="228"/>
      <c r="G21" s="228"/>
      <c r="H21" s="228">
        <v>1141900</v>
      </c>
      <c r="I21" s="228"/>
      <c r="J21" s="471"/>
      <c r="K21" s="472"/>
      <c r="L21" s="472"/>
      <c r="M21" s="471"/>
      <c r="N21" s="472"/>
      <c r="O21" s="228"/>
      <c r="P21" s="228"/>
      <c r="Q21" s="228"/>
      <c r="R21" s="228"/>
      <c r="S21" s="228"/>
      <c r="T21" s="228">
        <v>1141900</v>
      </c>
      <c r="U21" s="228"/>
      <c r="V21" s="228"/>
    </row>
    <row r="22" spans="1:22" ht="16.5" customHeight="1">
      <c r="A22" s="227" t="s">
        <v>92</v>
      </c>
      <c r="B22" s="471"/>
      <c r="C22" s="472"/>
      <c r="D22" s="472"/>
      <c r="E22" s="228"/>
      <c r="F22" s="228"/>
      <c r="G22" s="228"/>
      <c r="H22" s="228"/>
      <c r="I22" s="228"/>
      <c r="J22" s="471"/>
      <c r="K22" s="472"/>
      <c r="L22" s="472"/>
      <c r="M22" s="471"/>
      <c r="N22" s="472"/>
      <c r="O22" s="228"/>
      <c r="P22" s="228"/>
      <c r="Q22" s="228"/>
      <c r="R22" s="228"/>
      <c r="S22" s="228"/>
      <c r="T22" s="228"/>
      <c r="U22" s="228"/>
      <c r="V22" s="228"/>
    </row>
    <row r="23" spans="1:22" ht="16.5" customHeight="1">
      <c r="A23" s="229" t="s">
        <v>131</v>
      </c>
      <c r="B23" s="469">
        <v>2957500</v>
      </c>
      <c r="C23" s="470"/>
      <c r="D23" s="470"/>
      <c r="E23" s="230">
        <v>2063160</v>
      </c>
      <c r="F23" s="230"/>
      <c r="G23" s="230">
        <v>-25000</v>
      </c>
      <c r="H23" s="230">
        <v>2038160</v>
      </c>
      <c r="I23" s="230">
        <v>30000</v>
      </c>
      <c r="J23" s="469"/>
      <c r="K23" s="470"/>
      <c r="L23" s="470"/>
      <c r="M23" s="469">
        <v>1925660</v>
      </c>
      <c r="N23" s="470"/>
      <c r="O23" s="230">
        <v>107500</v>
      </c>
      <c r="P23" s="230"/>
      <c r="Q23" s="230"/>
      <c r="R23" s="230"/>
      <c r="S23" s="230"/>
      <c r="T23" s="230"/>
      <c r="U23" s="230"/>
      <c r="V23" s="230"/>
    </row>
    <row r="24" spans="1:22" ht="16.5" customHeight="1" thickBot="1">
      <c r="A24" s="231" t="s">
        <v>132</v>
      </c>
      <c r="B24" s="464">
        <f>B13+B14+B15+B16+B17+B18+B19+B20+B21+B23</f>
        <v>52780000</v>
      </c>
      <c r="C24" s="465"/>
      <c r="D24" s="465"/>
      <c r="E24" s="232">
        <f>E13+E14+E15+E16+E17+E18+E19+E20+E21+E23</f>
        <v>45819551.28</v>
      </c>
      <c r="F24" s="232">
        <f>F18+F20</f>
        <v>64180</v>
      </c>
      <c r="G24" s="232">
        <v>-26162</v>
      </c>
      <c r="H24" s="232">
        <f>H13+H14+H15+H16+H17+H18+H19+H20+H21+H23</f>
        <v>45857569.28</v>
      </c>
      <c r="I24" s="232">
        <f>I14+I15+I16+I17+I18+I19+I20+I23</f>
        <v>15683846.19</v>
      </c>
      <c r="J24" s="464">
        <f>J15+J16+J17+J18+J20</f>
        <v>3019150</v>
      </c>
      <c r="K24" s="465"/>
      <c r="L24" s="465"/>
      <c r="M24" s="464">
        <f>M15+M17+M18+M20+M23</f>
        <v>9386417.82</v>
      </c>
      <c r="N24" s="465"/>
      <c r="O24" s="232">
        <f>O17+O18+O23</f>
        <v>820993</v>
      </c>
      <c r="P24" s="232">
        <f>P15+P16+P17</f>
        <v>265860</v>
      </c>
      <c r="Q24" s="232">
        <f>Q15+Q16+Q17+Q18+Q20</f>
        <v>1792961</v>
      </c>
      <c r="R24" s="232">
        <v>49800</v>
      </c>
      <c r="S24" s="232">
        <v>465040</v>
      </c>
      <c r="T24" s="232">
        <v>1141900</v>
      </c>
      <c r="U24" s="232" t="s">
        <v>169</v>
      </c>
      <c r="V24" s="232">
        <v>13257763.27</v>
      </c>
    </row>
    <row r="25" spans="1:22" ht="16.5" customHeight="1" thickTop="1">
      <c r="A25" s="233" t="s">
        <v>133</v>
      </c>
      <c r="B25" s="479"/>
      <c r="C25" s="480"/>
      <c r="D25" s="480"/>
      <c r="E25" s="234"/>
      <c r="F25" s="234"/>
      <c r="G25" s="234"/>
      <c r="H25" s="234"/>
      <c r="I25" s="234"/>
      <c r="J25" s="479"/>
      <c r="K25" s="480"/>
      <c r="L25" s="480"/>
      <c r="M25" s="479"/>
      <c r="N25" s="480"/>
      <c r="O25" s="234"/>
      <c r="P25" s="234"/>
      <c r="Q25" s="234"/>
      <c r="R25" s="234"/>
      <c r="S25" s="234"/>
      <c r="T25" s="234"/>
      <c r="U25" s="234"/>
      <c r="V25" s="234"/>
    </row>
    <row r="26" spans="1:22" ht="16.5" customHeight="1">
      <c r="A26" s="227" t="s">
        <v>134</v>
      </c>
      <c r="B26" s="471">
        <v>169000</v>
      </c>
      <c r="C26" s="472"/>
      <c r="D26" s="472"/>
      <c r="E26" s="228">
        <v>70880.45</v>
      </c>
      <c r="F26" s="228"/>
      <c r="G26" s="228"/>
      <c r="H26" s="243">
        <v>70880.45</v>
      </c>
      <c r="I26" s="228">
        <v>0</v>
      </c>
      <c r="J26" s="471">
        <v>0</v>
      </c>
      <c r="K26" s="472"/>
      <c r="L26" s="472"/>
      <c r="M26" s="471">
        <v>0</v>
      </c>
      <c r="N26" s="472"/>
      <c r="O26" s="228">
        <v>0</v>
      </c>
      <c r="P26" s="228">
        <v>0</v>
      </c>
      <c r="Q26" s="228">
        <v>0</v>
      </c>
      <c r="R26" s="228">
        <v>0</v>
      </c>
      <c r="S26" s="228">
        <v>0</v>
      </c>
      <c r="T26" s="228">
        <v>0</v>
      </c>
      <c r="U26" s="228">
        <v>0</v>
      </c>
      <c r="V26" s="228">
        <v>0</v>
      </c>
    </row>
    <row r="27" spans="1:22" ht="16.5" customHeight="1">
      <c r="A27" s="227" t="s">
        <v>135</v>
      </c>
      <c r="B27" s="471">
        <v>210000</v>
      </c>
      <c r="C27" s="472"/>
      <c r="D27" s="472"/>
      <c r="E27" s="228">
        <v>223678</v>
      </c>
      <c r="F27" s="228"/>
      <c r="G27" s="228"/>
      <c r="H27" s="243">
        <v>223678</v>
      </c>
      <c r="I27" s="228">
        <v>0</v>
      </c>
      <c r="J27" s="471">
        <v>0</v>
      </c>
      <c r="K27" s="472"/>
      <c r="L27" s="472"/>
      <c r="M27" s="471">
        <v>0</v>
      </c>
      <c r="N27" s="472"/>
      <c r="O27" s="228">
        <v>0</v>
      </c>
      <c r="P27" s="228">
        <v>0</v>
      </c>
      <c r="Q27" s="228">
        <v>0</v>
      </c>
      <c r="R27" s="228">
        <v>0</v>
      </c>
      <c r="S27" s="228">
        <v>0</v>
      </c>
      <c r="T27" s="228">
        <v>0</v>
      </c>
      <c r="U27" s="228">
        <v>0</v>
      </c>
      <c r="V27" s="228">
        <v>0</v>
      </c>
    </row>
    <row r="28" spans="1:22" ht="16.5" customHeight="1">
      <c r="A28" s="227" t="s">
        <v>136</v>
      </c>
      <c r="B28" s="471">
        <v>95000</v>
      </c>
      <c r="C28" s="472"/>
      <c r="D28" s="472"/>
      <c r="E28" s="228">
        <v>136636.14</v>
      </c>
      <c r="F28" s="228"/>
      <c r="G28" s="228"/>
      <c r="H28" s="243">
        <v>136636.14</v>
      </c>
      <c r="I28" s="228">
        <v>0</v>
      </c>
      <c r="J28" s="471">
        <v>0</v>
      </c>
      <c r="K28" s="472"/>
      <c r="L28" s="472"/>
      <c r="M28" s="471">
        <v>0</v>
      </c>
      <c r="N28" s="472"/>
      <c r="O28" s="228">
        <v>0</v>
      </c>
      <c r="P28" s="228">
        <v>0</v>
      </c>
      <c r="Q28" s="228">
        <v>0</v>
      </c>
      <c r="R28" s="228">
        <v>0</v>
      </c>
      <c r="S28" s="228">
        <v>0</v>
      </c>
      <c r="T28" s="228">
        <v>0</v>
      </c>
      <c r="U28" s="228">
        <v>0</v>
      </c>
      <c r="V28" s="228">
        <v>0</v>
      </c>
    </row>
    <row r="29" spans="1:22" s="242" customFormat="1" ht="16.5" customHeight="1">
      <c r="A29" s="245" t="s">
        <v>279</v>
      </c>
      <c r="B29" s="473">
        <v>660000</v>
      </c>
      <c r="C29" s="474"/>
      <c r="D29" s="475"/>
      <c r="E29" s="243">
        <v>651988</v>
      </c>
      <c r="F29" s="243"/>
      <c r="G29" s="243"/>
      <c r="H29" s="243">
        <v>651988</v>
      </c>
      <c r="I29" s="243"/>
      <c r="J29" s="476"/>
      <c r="K29" s="477"/>
      <c r="L29" s="478"/>
      <c r="M29" s="243"/>
      <c r="N29" s="244"/>
      <c r="O29" s="243"/>
      <c r="P29" s="243"/>
      <c r="Q29" s="243"/>
      <c r="R29" s="243"/>
      <c r="S29" s="243"/>
      <c r="T29" s="243"/>
      <c r="U29" s="243"/>
      <c r="V29" s="243"/>
    </row>
    <row r="30" spans="1:22" ht="16.5" customHeight="1">
      <c r="A30" s="227" t="s">
        <v>137</v>
      </c>
      <c r="B30" s="471">
        <v>22500</v>
      </c>
      <c r="C30" s="472"/>
      <c r="D30" s="472"/>
      <c r="E30" s="228">
        <v>139610</v>
      </c>
      <c r="F30" s="228"/>
      <c r="G30" s="228"/>
      <c r="H30" s="243">
        <v>139610</v>
      </c>
      <c r="I30" s="228">
        <v>0</v>
      </c>
      <c r="J30" s="471">
        <v>0</v>
      </c>
      <c r="K30" s="472"/>
      <c r="L30" s="472"/>
      <c r="M30" s="471">
        <v>0</v>
      </c>
      <c r="N30" s="472"/>
      <c r="O30" s="228">
        <v>0</v>
      </c>
      <c r="P30" s="228">
        <v>0</v>
      </c>
      <c r="Q30" s="228">
        <v>0</v>
      </c>
      <c r="R30" s="228">
        <v>0</v>
      </c>
      <c r="S30" s="228">
        <v>0</v>
      </c>
      <c r="T30" s="228">
        <v>0</v>
      </c>
      <c r="U30" s="228">
        <v>0</v>
      </c>
      <c r="V30" s="228">
        <v>0</v>
      </c>
    </row>
    <row r="31" spans="1:22" ht="16.5" customHeight="1">
      <c r="A31" s="227" t="s">
        <v>138</v>
      </c>
      <c r="B31" s="471">
        <v>23123500</v>
      </c>
      <c r="C31" s="472"/>
      <c r="D31" s="472"/>
      <c r="E31" s="228">
        <v>20545298.09</v>
      </c>
      <c r="F31" s="228"/>
      <c r="G31" s="228"/>
      <c r="H31" s="243">
        <v>20545298.09</v>
      </c>
      <c r="I31" s="228">
        <v>0</v>
      </c>
      <c r="J31" s="471">
        <v>0</v>
      </c>
      <c r="K31" s="472"/>
      <c r="L31" s="472"/>
      <c r="M31" s="471">
        <v>0</v>
      </c>
      <c r="N31" s="472"/>
      <c r="O31" s="228">
        <v>0</v>
      </c>
      <c r="P31" s="228">
        <v>0</v>
      </c>
      <c r="Q31" s="228">
        <v>0</v>
      </c>
      <c r="R31" s="228">
        <v>0</v>
      </c>
      <c r="S31" s="228">
        <v>0</v>
      </c>
      <c r="T31" s="228">
        <v>0</v>
      </c>
      <c r="U31" s="228">
        <v>0</v>
      </c>
      <c r="V31" s="228">
        <v>0</v>
      </c>
    </row>
    <row r="32" spans="1:22" ht="16.5" customHeight="1">
      <c r="A32" s="227" t="s">
        <v>139</v>
      </c>
      <c r="B32" s="471">
        <v>28500000</v>
      </c>
      <c r="C32" s="472"/>
      <c r="D32" s="472"/>
      <c r="E32" s="228">
        <v>29404714</v>
      </c>
      <c r="F32" s="228"/>
      <c r="G32" s="228"/>
      <c r="H32" s="243">
        <v>29404714</v>
      </c>
      <c r="I32" s="228">
        <v>0</v>
      </c>
      <c r="J32" s="471">
        <v>0</v>
      </c>
      <c r="K32" s="472"/>
      <c r="L32" s="472"/>
      <c r="M32" s="471">
        <v>0</v>
      </c>
      <c r="N32" s="472"/>
      <c r="O32" s="228">
        <v>0</v>
      </c>
      <c r="P32" s="228">
        <v>0</v>
      </c>
      <c r="Q32" s="228">
        <v>0</v>
      </c>
      <c r="R32" s="228">
        <v>0</v>
      </c>
      <c r="S32" s="228">
        <v>0</v>
      </c>
      <c r="T32" s="228">
        <v>0</v>
      </c>
      <c r="U32" s="228">
        <v>0</v>
      </c>
      <c r="V32" s="228">
        <v>0</v>
      </c>
    </row>
    <row r="33" spans="1:22" ht="16.5" customHeight="1">
      <c r="A33" s="229" t="s">
        <v>97</v>
      </c>
      <c r="B33" s="469"/>
      <c r="C33" s="470"/>
      <c r="D33" s="470"/>
      <c r="E33" s="230"/>
      <c r="F33" s="230">
        <v>64180</v>
      </c>
      <c r="G33" s="230"/>
      <c r="H33" s="230">
        <v>64180</v>
      </c>
      <c r="I33" s="230">
        <v>0</v>
      </c>
      <c r="J33" s="469">
        <v>0</v>
      </c>
      <c r="K33" s="470"/>
      <c r="L33" s="470"/>
      <c r="M33" s="469">
        <v>0</v>
      </c>
      <c r="N33" s="470"/>
      <c r="O33" s="230">
        <v>0</v>
      </c>
      <c r="P33" s="230">
        <v>0</v>
      </c>
      <c r="Q33" s="230">
        <v>0</v>
      </c>
      <c r="R33" s="230">
        <v>0</v>
      </c>
      <c r="S33" s="230">
        <v>0</v>
      </c>
      <c r="T33" s="230">
        <v>0</v>
      </c>
      <c r="U33" s="230">
        <v>0</v>
      </c>
      <c r="V33" s="230">
        <v>0</v>
      </c>
    </row>
    <row r="34" spans="1:22" ht="16.5" customHeight="1" thickBot="1">
      <c r="A34" s="235" t="s">
        <v>140</v>
      </c>
      <c r="B34" s="464">
        <f>B26+B27+B28+B29+B30+B31+B32</f>
        <v>52780000</v>
      </c>
      <c r="C34" s="465"/>
      <c r="D34" s="465"/>
      <c r="E34" s="232">
        <f>E26+E27+E28+E29+E30+E31+E32</f>
        <v>51172804.68</v>
      </c>
      <c r="F34" s="232">
        <v>64180</v>
      </c>
      <c r="G34" s="232"/>
      <c r="H34" s="232">
        <f>H26+H27+H28+H29+H30+H31+H32+H33</f>
        <v>51236984.68</v>
      </c>
      <c r="I34" s="232">
        <v>0</v>
      </c>
      <c r="J34" s="464">
        <v>0</v>
      </c>
      <c r="K34" s="465"/>
      <c r="L34" s="465"/>
      <c r="M34" s="464">
        <v>0</v>
      </c>
      <c r="N34" s="465"/>
      <c r="O34" s="232">
        <v>0</v>
      </c>
      <c r="P34" s="232">
        <v>0</v>
      </c>
      <c r="Q34" s="232">
        <v>0</v>
      </c>
      <c r="R34" s="232">
        <v>0</v>
      </c>
      <c r="S34" s="232">
        <v>0</v>
      </c>
      <c r="T34" s="232">
        <v>0</v>
      </c>
      <c r="U34" s="232">
        <v>0</v>
      </c>
      <c r="V34" s="232">
        <v>0</v>
      </c>
    </row>
    <row r="35" spans="1:22" ht="16.5" customHeight="1" thickBot="1" thickTop="1">
      <c r="A35" s="236" t="s">
        <v>141</v>
      </c>
      <c r="B35" s="462"/>
      <c r="C35" s="463"/>
      <c r="D35" s="463"/>
      <c r="E35" s="237"/>
      <c r="F35" s="237"/>
      <c r="G35" s="237"/>
      <c r="H35" s="238">
        <f>H34-H24</f>
        <v>5379415.3999999985</v>
      </c>
      <c r="I35" s="237"/>
      <c r="J35" s="462"/>
      <c r="K35" s="463"/>
      <c r="L35" s="463"/>
      <c r="M35" s="462"/>
      <c r="N35" s="463"/>
      <c r="O35" s="237"/>
      <c r="P35" s="237"/>
      <c r="Q35" s="237"/>
      <c r="R35" s="237"/>
      <c r="S35" s="237"/>
      <c r="T35" s="237"/>
      <c r="U35" s="237"/>
      <c r="V35" s="237"/>
    </row>
    <row r="36" spans="1:22" ht="21.75" thickTop="1">
      <c r="A36" s="239"/>
      <c r="B36" s="239"/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</row>
    <row r="39" spans="2:19" ht="21">
      <c r="B39" s="220" t="s">
        <v>289</v>
      </c>
      <c r="L39" s="220" t="s">
        <v>289</v>
      </c>
      <c r="S39" s="220" t="s">
        <v>280</v>
      </c>
    </row>
    <row r="40" spans="2:23" ht="21">
      <c r="B40" s="220" t="s">
        <v>290</v>
      </c>
      <c r="D40" s="1"/>
      <c r="E40" s="1"/>
      <c r="F40" s="1"/>
      <c r="H40" s="240"/>
      <c r="I40" s="242" t="s">
        <v>291</v>
      </c>
      <c r="J40" s="1"/>
      <c r="K40" s="240"/>
      <c r="L40" s="242"/>
      <c r="M40" s="242"/>
      <c r="P40" s="3"/>
      <c r="Q40" s="4"/>
      <c r="R40" s="466" t="s">
        <v>281</v>
      </c>
      <c r="S40" s="466"/>
      <c r="T40" s="466"/>
      <c r="U40" s="466"/>
      <c r="V40" s="2"/>
      <c r="W40" s="242"/>
    </row>
    <row r="41" spans="1:23" ht="21">
      <c r="A41" s="466"/>
      <c r="B41" s="466"/>
      <c r="C41" s="466"/>
      <c r="D41" s="466"/>
      <c r="E41" s="466"/>
      <c r="F41" s="466"/>
      <c r="H41" s="6"/>
      <c r="I41" s="466" t="s">
        <v>292</v>
      </c>
      <c r="J41" s="466"/>
      <c r="K41" s="466"/>
      <c r="L41" s="466"/>
      <c r="M41" s="466"/>
      <c r="N41" s="466"/>
      <c r="O41" s="466"/>
      <c r="P41" s="1"/>
      <c r="Q41" s="6"/>
      <c r="R41" s="5" t="s">
        <v>293</v>
      </c>
      <c r="S41" s="5"/>
      <c r="T41" s="5"/>
      <c r="U41" s="5"/>
      <c r="V41" s="5"/>
      <c r="W41" s="5"/>
    </row>
    <row r="42" spans="2:23" ht="21">
      <c r="B42" s="6"/>
      <c r="E42" s="1"/>
      <c r="F42" s="1"/>
      <c r="H42" s="6"/>
      <c r="I42" s="5"/>
      <c r="J42" s="5"/>
      <c r="K42" s="5"/>
      <c r="L42" s="5"/>
      <c r="M42" s="5"/>
      <c r="N42" s="5"/>
      <c r="O42" s="5"/>
      <c r="P42" s="1"/>
      <c r="Q42" s="6"/>
      <c r="R42" s="285"/>
      <c r="S42" s="285"/>
      <c r="T42" s="285"/>
      <c r="U42" s="285"/>
      <c r="V42" s="285"/>
      <c r="W42" s="285"/>
    </row>
    <row r="43" spans="4:23" ht="21">
      <c r="D43" s="1"/>
      <c r="E43" s="1"/>
      <c r="F43" s="1"/>
      <c r="I43" s="6"/>
      <c r="J43" s="1"/>
      <c r="K43" s="1"/>
      <c r="P43" s="1"/>
      <c r="Q43" s="6"/>
      <c r="R43" s="242"/>
      <c r="S43" s="6"/>
      <c r="T43" s="1"/>
      <c r="U43" s="1"/>
      <c r="V43" s="242"/>
      <c r="W43" s="242"/>
    </row>
  </sheetData>
  <sheetProtection/>
  <mergeCells count="84">
    <mergeCell ref="A41:F41"/>
    <mergeCell ref="R42:W42"/>
    <mergeCell ref="I41:O41"/>
    <mergeCell ref="M31:N31"/>
    <mergeCell ref="B32:D32"/>
    <mergeCell ref="J32:L32"/>
    <mergeCell ref="M32:N32"/>
    <mergeCell ref="B35:D35"/>
    <mergeCell ref="J35:L35"/>
    <mergeCell ref="J33:L33"/>
    <mergeCell ref="A1:B1"/>
    <mergeCell ref="L1:M1"/>
    <mergeCell ref="B10:D10"/>
    <mergeCell ref="J10:L10"/>
    <mergeCell ref="M10:N10"/>
    <mergeCell ref="B12:D12"/>
    <mergeCell ref="J12:L12"/>
    <mergeCell ref="M12:N12"/>
    <mergeCell ref="A2:V2"/>
    <mergeCell ref="A3:V3"/>
    <mergeCell ref="J13:L13"/>
    <mergeCell ref="M13:N13"/>
    <mergeCell ref="B14:D14"/>
    <mergeCell ref="J14:L14"/>
    <mergeCell ref="M14:N14"/>
    <mergeCell ref="B15:D15"/>
    <mergeCell ref="J15:L15"/>
    <mergeCell ref="M15:N15"/>
    <mergeCell ref="B13:D13"/>
    <mergeCell ref="M20:N20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1:D21"/>
    <mergeCell ref="J21:L21"/>
    <mergeCell ref="M21:N21"/>
    <mergeCell ref="B20:D20"/>
    <mergeCell ref="J20:L20"/>
    <mergeCell ref="B23:D23"/>
    <mergeCell ref="J23:L23"/>
    <mergeCell ref="M23:N23"/>
    <mergeCell ref="B22:D22"/>
    <mergeCell ref="J22:L22"/>
    <mergeCell ref="M22:N22"/>
    <mergeCell ref="B25:D25"/>
    <mergeCell ref="J25:L25"/>
    <mergeCell ref="M25:N25"/>
    <mergeCell ref="B24:D24"/>
    <mergeCell ref="J24:L24"/>
    <mergeCell ref="M24:N24"/>
    <mergeCell ref="B27:D27"/>
    <mergeCell ref="J27:L27"/>
    <mergeCell ref="M27:N27"/>
    <mergeCell ref="B29:D29"/>
    <mergeCell ref="J29:L29"/>
    <mergeCell ref="B26:D26"/>
    <mergeCell ref="J26:L26"/>
    <mergeCell ref="M26:N26"/>
    <mergeCell ref="M33:N33"/>
    <mergeCell ref="B28:D28"/>
    <mergeCell ref="J28:L28"/>
    <mergeCell ref="M28:N28"/>
    <mergeCell ref="B30:D30"/>
    <mergeCell ref="J30:L30"/>
    <mergeCell ref="M30:N30"/>
    <mergeCell ref="M35:N35"/>
    <mergeCell ref="B34:D34"/>
    <mergeCell ref="J34:L34"/>
    <mergeCell ref="M34:N34"/>
    <mergeCell ref="R40:U40"/>
    <mergeCell ref="A4:V4"/>
    <mergeCell ref="A5:V5"/>
    <mergeCell ref="B33:D33"/>
    <mergeCell ref="B31:D31"/>
    <mergeCell ref="J31:L31"/>
  </mergeCells>
  <printOptions/>
  <pageMargins left="0.6692913385826772" right="0" top="0.3937007874015748" bottom="0.11811023622047245" header="0.3937007874015748" footer="0.3937007874015748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99FF"/>
  </sheetPr>
  <dimension ref="A1:X40"/>
  <sheetViews>
    <sheetView zoomScalePageLayoutView="0" workbookViewId="0" topLeftCell="A1">
      <selection activeCell="A5" sqref="A5:W5"/>
    </sheetView>
  </sheetViews>
  <sheetFormatPr defaultColWidth="9.140625" defaultRowHeight="12.75"/>
  <cols>
    <col min="1" max="1" width="28.421875" style="267" customWidth="1"/>
    <col min="2" max="2" width="4.421875" style="267" customWidth="1"/>
    <col min="3" max="3" width="0.5625" style="267" customWidth="1"/>
    <col min="4" max="4" width="7.140625" style="267" customWidth="1"/>
    <col min="5" max="5" width="11.7109375" style="267" customWidth="1"/>
    <col min="6" max="6" width="11.00390625" style="267" customWidth="1"/>
    <col min="7" max="7" width="10.00390625" style="267" customWidth="1"/>
    <col min="8" max="8" width="11.421875" style="267" customWidth="1"/>
    <col min="9" max="9" width="11.00390625" style="267" customWidth="1"/>
    <col min="10" max="10" width="11.421875" style="267" customWidth="1"/>
    <col min="11" max="11" width="11.140625" style="267" customWidth="1"/>
    <col min="12" max="12" width="0.5625" style="267" customWidth="1"/>
    <col min="13" max="13" width="1.57421875" style="267" customWidth="1"/>
    <col min="14" max="14" width="8.421875" style="267" customWidth="1"/>
    <col min="15" max="15" width="10.28125" style="267" customWidth="1"/>
    <col min="16" max="16" width="0" style="267" hidden="1" customWidth="1"/>
    <col min="17" max="17" width="10.00390625" style="267" customWidth="1"/>
    <col min="18" max="18" width="9.28125" style="267" customWidth="1"/>
    <col min="19" max="19" width="10.140625" style="267" customWidth="1"/>
    <col min="20" max="20" width="9.421875" style="267" customWidth="1"/>
    <col min="21" max="21" width="9.7109375" style="267" customWidth="1"/>
    <col min="22" max="22" width="10.421875" style="267" customWidth="1"/>
    <col min="23" max="23" width="11.28125" style="267" customWidth="1"/>
    <col min="24" max="16384" width="9.140625" style="267" customWidth="1"/>
  </cols>
  <sheetData>
    <row r="1" spans="1:15" ht="12.75" customHeight="1">
      <c r="A1" s="481"/>
      <c r="B1" s="481"/>
      <c r="E1" s="221"/>
      <c r="F1" s="221"/>
      <c r="G1" s="221"/>
      <c r="H1" s="221"/>
      <c r="I1" s="221"/>
      <c r="J1" s="221"/>
      <c r="K1" s="221"/>
      <c r="L1" s="221"/>
      <c r="N1" s="482"/>
      <c r="O1" s="481"/>
    </row>
    <row r="2" spans="1:23" ht="21">
      <c r="A2" s="467" t="s">
        <v>170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  <c r="W2" s="467"/>
    </row>
    <row r="3" spans="1:23" ht="21">
      <c r="A3" s="487" t="s">
        <v>303</v>
      </c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7"/>
      <c r="Q3" s="487"/>
      <c r="R3" s="487"/>
      <c r="S3" s="487"/>
      <c r="T3" s="487"/>
      <c r="U3" s="487"/>
      <c r="V3" s="487"/>
      <c r="W3" s="487"/>
    </row>
    <row r="4" spans="1:23" ht="12.75" customHeight="1">
      <c r="A4" s="467" t="s">
        <v>121</v>
      </c>
      <c r="B4" s="467"/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467"/>
      <c r="N4" s="467"/>
      <c r="O4" s="467"/>
      <c r="P4" s="467"/>
      <c r="Q4" s="467"/>
      <c r="R4" s="467"/>
      <c r="S4" s="467"/>
      <c r="T4" s="467"/>
      <c r="U4" s="467"/>
      <c r="V4" s="467"/>
      <c r="W4" s="467"/>
    </row>
    <row r="5" spans="1:23" ht="10.5" customHeight="1">
      <c r="A5" s="468"/>
      <c r="B5" s="468"/>
      <c r="C5" s="468"/>
      <c r="D5" s="468"/>
      <c r="E5" s="468"/>
      <c r="F5" s="468"/>
      <c r="G5" s="468"/>
      <c r="H5" s="468"/>
      <c r="I5" s="468"/>
      <c r="J5" s="468"/>
      <c r="K5" s="468"/>
      <c r="L5" s="468"/>
      <c r="M5" s="468"/>
      <c r="N5" s="468"/>
      <c r="O5" s="468"/>
      <c r="P5" s="468"/>
      <c r="Q5" s="468"/>
      <c r="R5" s="468"/>
      <c r="S5" s="468"/>
      <c r="T5" s="468"/>
      <c r="U5" s="468"/>
      <c r="V5" s="468"/>
      <c r="W5" s="468"/>
    </row>
    <row r="6" ht="409.5" customHeight="1" hidden="1"/>
    <row r="7" spans="5:12" ht="9.75" customHeight="1">
      <c r="E7" s="221"/>
      <c r="F7" s="221"/>
      <c r="G7" s="221"/>
      <c r="H7" s="221"/>
      <c r="I7" s="221"/>
      <c r="J7" s="221"/>
      <c r="K7" s="221"/>
      <c r="L7" s="221"/>
    </row>
    <row r="8" ht="409.5" customHeight="1" hidden="1"/>
    <row r="9" ht="1.5" customHeight="1"/>
    <row r="10" spans="1:23" ht="126">
      <c r="A10" s="268" t="s">
        <v>122</v>
      </c>
      <c r="B10" s="483" t="s">
        <v>123</v>
      </c>
      <c r="C10" s="484"/>
      <c r="D10" s="484"/>
      <c r="E10" s="268" t="s">
        <v>124</v>
      </c>
      <c r="F10" s="268" t="s">
        <v>125</v>
      </c>
      <c r="G10" s="268" t="s">
        <v>126</v>
      </c>
      <c r="H10" s="268" t="s">
        <v>43</v>
      </c>
      <c r="I10" s="276" t="s">
        <v>294</v>
      </c>
      <c r="J10" s="276" t="s">
        <v>43</v>
      </c>
      <c r="K10" s="268" t="s">
        <v>88</v>
      </c>
      <c r="L10" s="483" t="s">
        <v>142</v>
      </c>
      <c r="M10" s="484"/>
      <c r="N10" s="484"/>
      <c r="O10" s="483" t="s">
        <v>93</v>
      </c>
      <c r="P10" s="484"/>
      <c r="Q10" s="268" t="s">
        <v>143</v>
      </c>
      <c r="R10" s="268" t="s">
        <v>144</v>
      </c>
      <c r="S10" s="268" t="s">
        <v>85</v>
      </c>
      <c r="T10" s="268" t="s">
        <v>145</v>
      </c>
      <c r="U10" s="268" t="s">
        <v>146</v>
      </c>
      <c r="V10" s="268" t="s">
        <v>96</v>
      </c>
      <c r="W10" s="268" t="s">
        <v>148</v>
      </c>
    </row>
    <row r="11" spans="1:23" ht="409.5" customHeight="1" hidden="1">
      <c r="A11" s="223"/>
      <c r="B11" s="223"/>
      <c r="C11" s="223"/>
      <c r="D11" s="223"/>
      <c r="E11" s="223"/>
      <c r="F11" s="223"/>
      <c r="G11" s="223"/>
      <c r="H11" s="223"/>
      <c r="I11" s="277"/>
      <c r="J11" s="277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69"/>
    </row>
    <row r="12" spans="1:23" ht="16.5" customHeight="1">
      <c r="A12" s="225" t="s">
        <v>127</v>
      </c>
      <c r="B12" s="485"/>
      <c r="C12" s="486"/>
      <c r="D12" s="486"/>
      <c r="E12" s="270"/>
      <c r="F12" s="270"/>
      <c r="G12" s="270"/>
      <c r="H12" s="270"/>
      <c r="I12" s="278"/>
      <c r="J12" s="278"/>
      <c r="K12" s="270"/>
      <c r="L12" s="485"/>
      <c r="M12" s="486"/>
      <c r="N12" s="486"/>
      <c r="O12" s="485"/>
      <c r="P12" s="486"/>
      <c r="Q12" s="270"/>
      <c r="R12" s="270"/>
      <c r="S12" s="270"/>
      <c r="T12" s="270"/>
      <c r="U12" s="270"/>
      <c r="V12" s="270"/>
      <c r="W12" s="270"/>
    </row>
    <row r="13" spans="1:23" ht="16.5" customHeight="1">
      <c r="A13" s="227" t="s">
        <v>128</v>
      </c>
      <c r="B13" s="471">
        <v>14666110</v>
      </c>
      <c r="C13" s="472"/>
      <c r="D13" s="472"/>
      <c r="E13" s="264">
        <v>13257763.27</v>
      </c>
      <c r="F13" s="264"/>
      <c r="G13" s="264">
        <v>-1162</v>
      </c>
      <c r="H13" s="264">
        <v>13256601.27</v>
      </c>
      <c r="I13" s="264"/>
      <c r="J13" s="264">
        <v>13256601.27</v>
      </c>
      <c r="K13" s="264"/>
      <c r="L13" s="471"/>
      <c r="M13" s="472"/>
      <c r="N13" s="472"/>
      <c r="O13" s="471"/>
      <c r="P13" s="472"/>
      <c r="Q13" s="264"/>
      <c r="R13" s="264"/>
      <c r="S13" s="264"/>
      <c r="T13" s="264"/>
      <c r="U13" s="264"/>
      <c r="V13" s="264"/>
      <c r="W13" s="264">
        <v>13257763.27</v>
      </c>
    </row>
    <row r="14" spans="1:23" ht="16.5" customHeight="1">
      <c r="A14" s="227" t="s">
        <v>129</v>
      </c>
      <c r="B14" s="471">
        <v>2624800</v>
      </c>
      <c r="C14" s="472"/>
      <c r="D14" s="472"/>
      <c r="E14" s="264">
        <v>2508720</v>
      </c>
      <c r="F14" s="264"/>
      <c r="G14" s="264"/>
      <c r="H14" s="264">
        <v>2508720</v>
      </c>
      <c r="I14" s="264"/>
      <c r="J14" s="264">
        <v>2508720</v>
      </c>
      <c r="K14" s="264">
        <v>2508720</v>
      </c>
      <c r="L14" s="471"/>
      <c r="M14" s="472"/>
      <c r="N14" s="472"/>
      <c r="O14" s="471"/>
      <c r="P14" s="472"/>
      <c r="Q14" s="264"/>
      <c r="R14" s="264"/>
      <c r="S14" s="264"/>
      <c r="T14" s="264"/>
      <c r="U14" s="264"/>
      <c r="V14" s="264"/>
      <c r="W14" s="264"/>
    </row>
    <row r="15" spans="1:23" ht="16.5" customHeight="1">
      <c r="A15" s="227" t="s">
        <v>130</v>
      </c>
      <c r="B15" s="471">
        <v>17825400</v>
      </c>
      <c r="C15" s="472"/>
      <c r="D15" s="472"/>
      <c r="E15" s="264">
        <v>15967148.2</v>
      </c>
      <c r="F15" s="264"/>
      <c r="G15" s="264"/>
      <c r="H15" s="264">
        <v>15967148.2</v>
      </c>
      <c r="I15" s="264"/>
      <c r="J15" s="264">
        <v>15967148.2</v>
      </c>
      <c r="K15" s="264">
        <v>9314618.2</v>
      </c>
      <c r="L15" s="471">
        <v>191940</v>
      </c>
      <c r="M15" s="472"/>
      <c r="N15" s="472"/>
      <c r="O15" s="471">
        <v>4918620</v>
      </c>
      <c r="P15" s="472"/>
      <c r="Q15" s="264"/>
      <c r="R15" s="264">
        <v>232920</v>
      </c>
      <c r="S15" s="264">
        <v>1309050</v>
      </c>
      <c r="T15" s="264"/>
      <c r="U15" s="264"/>
      <c r="V15" s="264"/>
      <c r="W15" s="264"/>
    </row>
    <row r="16" spans="1:23" ht="16.5" customHeight="1">
      <c r="A16" s="227" t="s">
        <v>91</v>
      </c>
      <c r="B16" s="471">
        <v>717631</v>
      </c>
      <c r="C16" s="472"/>
      <c r="D16" s="472"/>
      <c r="E16" s="264">
        <v>340240</v>
      </c>
      <c r="F16" s="264"/>
      <c r="G16" s="264"/>
      <c r="H16" s="264">
        <v>340240</v>
      </c>
      <c r="I16" s="264"/>
      <c r="J16" s="264">
        <v>340240</v>
      </c>
      <c r="K16" s="264">
        <v>235320</v>
      </c>
      <c r="L16" s="471">
        <v>18400</v>
      </c>
      <c r="M16" s="472"/>
      <c r="N16" s="472"/>
      <c r="O16" s="471"/>
      <c r="P16" s="472"/>
      <c r="Q16" s="264"/>
      <c r="R16" s="264">
        <v>18800</v>
      </c>
      <c r="S16" s="264">
        <v>67720</v>
      </c>
      <c r="T16" s="264"/>
      <c r="U16" s="264"/>
      <c r="V16" s="264"/>
      <c r="W16" s="264"/>
    </row>
    <row r="17" spans="1:23" ht="16.5" customHeight="1">
      <c r="A17" s="227" t="s">
        <v>103</v>
      </c>
      <c r="B17" s="471">
        <v>5061710</v>
      </c>
      <c r="C17" s="472"/>
      <c r="D17" s="472"/>
      <c r="E17" s="264">
        <v>3640364.02</v>
      </c>
      <c r="F17" s="264"/>
      <c r="G17" s="264"/>
      <c r="H17" s="264">
        <v>3640364.02</v>
      </c>
      <c r="I17" s="264">
        <v>149900</v>
      </c>
      <c r="J17" s="264">
        <v>3790264.02</v>
      </c>
      <c r="K17" s="264">
        <v>1041999.02</v>
      </c>
      <c r="L17" s="471">
        <v>394620</v>
      </c>
      <c r="M17" s="472"/>
      <c r="N17" s="472"/>
      <c r="O17" s="471">
        <v>1100610</v>
      </c>
      <c r="P17" s="472"/>
      <c r="Q17" s="264">
        <v>623546</v>
      </c>
      <c r="R17" s="264">
        <v>14140</v>
      </c>
      <c r="S17" s="264">
        <v>100509</v>
      </c>
      <c r="T17" s="264">
        <v>49800</v>
      </c>
      <c r="U17" s="264">
        <v>465040</v>
      </c>
      <c r="V17" s="264"/>
      <c r="W17" s="264"/>
    </row>
    <row r="18" spans="1:23" ht="16.5" customHeight="1">
      <c r="A18" s="227" t="s">
        <v>94</v>
      </c>
      <c r="B18" s="471">
        <v>3655949</v>
      </c>
      <c r="C18" s="472"/>
      <c r="D18" s="472"/>
      <c r="E18" s="264">
        <v>2930791.82</v>
      </c>
      <c r="F18" s="264">
        <v>33480</v>
      </c>
      <c r="G18" s="264"/>
      <c r="H18" s="264">
        <v>2964271.82</v>
      </c>
      <c r="I18" s="264">
        <v>242648</v>
      </c>
      <c r="J18" s="264">
        <v>3206919.82</v>
      </c>
      <c r="K18" s="264">
        <v>1140025</v>
      </c>
      <c r="L18" s="471">
        <v>64090</v>
      </c>
      <c r="M18" s="472"/>
      <c r="N18" s="472"/>
      <c r="O18" s="471">
        <v>1410827.82</v>
      </c>
      <c r="P18" s="472"/>
      <c r="Q18" s="264">
        <v>332595</v>
      </c>
      <c r="R18" s="264"/>
      <c r="S18" s="264">
        <v>259382</v>
      </c>
      <c r="T18" s="264"/>
      <c r="U18" s="264"/>
      <c r="V18" s="264"/>
      <c r="W18" s="264"/>
    </row>
    <row r="19" spans="1:23" ht="16.5" customHeight="1">
      <c r="A19" s="227" t="s">
        <v>99</v>
      </c>
      <c r="B19" s="471">
        <v>1015000</v>
      </c>
      <c r="C19" s="472"/>
      <c r="D19" s="472"/>
      <c r="E19" s="264">
        <v>936063.97</v>
      </c>
      <c r="F19" s="264"/>
      <c r="G19" s="264"/>
      <c r="H19" s="264">
        <v>936063.97</v>
      </c>
      <c r="I19" s="264"/>
      <c r="J19" s="264">
        <v>936063.97</v>
      </c>
      <c r="K19" s="264">
        <v>936063.97</v>
      </c>
      <c r="L19" s="471"/>
      <c r="M19" s="472"/>
      <c r="N19" s="472"/>
      <c r="O19" s="471"/>
      <c r="P19" s="472"/>
      <c r="Q19" s="264"/>
      <c r="R19" s="264"/>
      <c r="S19" s="264"/>
      <c r="T19" s="264"/>
      <c r="U19" s="264"/>
      <c r="V19" s="264"/>
      <c r="W19" s="264"/>
    </row>
    <row r="20" spans="1:23" ht="16.5" customHeight="1">
      <c r="A20" s="227" t="s">
        <v>90</v>
      </c>
      <c r="B20" s="471">
        <v>3114000</v>
      </c>
      <c r="C20" s="472"/>
      <c r="D20" s="472"/>
      <c r="E20" s="264">
        <v>3033400</v>
      </c>
      <c r="F20" s="264">
        <v>30700</v>
      </c>
      <c r="G20" s="264"/>
      <c r="H20" s="264">
        <v>3064100</v>
      </c>
      <c r="I20" s="264"/>
      <c r="J20" s="264">
        <v>3064100</v>
      </c>
      <c r="K20" s="264">
        <v>477100</v>
      </c>
      <c r="L20" s="471">
        <v>2500000</v>
      </c>
      <c r="M20" s="472"/>
      <c r="N20" s="472"/>
      <c r="O20" s="471">
        <v>30700</v>
      </c>
      <c r="P20" s="472"/>
      <c r="Q20" s="264"/>
      <c r="R20" s="264"/>
      <c r="S20" s="264">
        <v>56300</v>
      </c>
      <c r="T20" s="264"/>
      <c r="U20" s="264"/>
      <c r="V20" s="264"/>
      <c r="W20" s="264"/>
    </row>
    <row r="21" spans="1:23" ht="16.5" customHeight="1">
      <c r="A21" s="227" t="s">
        <v>86</v>
      </c>
      <c r="B21" s="471">
        <v>1141900</v>
      </c>
      <c r="C21" s="472"/>
      <c r="D21" s="472"/>
      <c r="E21" s="264">
        <v>1141900</v>
      </c>
      <c r="F21" s="264"/>
      <c r="G21" s="264"/>
      <c r="H21" s="264">
        <v>1141900</v>
      </c>
      <c r="I21" s="264">
        <v>3617000</v>
      </c>
      <c r="J21" s="264">
        <v>4758900</v>
      </c>
      <c r="K21" s="264"/>
      <c r="L21" s="471"/>
      <c r="M21" s="472"/>
      <c r="N21" s="472"/>
      <c r="O21" s="471"/>
      <c r="P21" s="472"/>
      <c r="Q21" s="264"/>
      <c r="R21" s="264"/>
      <c r="S21" s="264"/>
      <c r="T21" s="264"/>
      <c r="U21" s="264"/>
      <c r="V21" s="264">
        <v>4758900</v>
      </c>
      <c r="W21" s="264"/>
    </row>
    <row r="22" spans="1:23" ht="16.5" customHeight="1">
      <c r="A22" s="227" t="s">
        <v>92</v>
      </c>
      <c r="B22" s="471"/>
      <c r="C22" s="472"/>
      <c r="D22" s="472"/>
      <c r="E22" s="264"/>
      <c r="F22" s="264"/>
      <c r="G22" s="264"/>
      <c r="H22" s="264"/>
      <c r="I22" s="264"/>
      <c r="J22" s="264"/>
      <c r="K22" s="264"/>
      <c r="L22" s="471"/>
      <c r="M22" s="472"/>
      <c r="N22" s="472"/>
      <c r="O22" s="471"/>
      <c r="P22" s="472"/>
      <c r="Q22" s="264"/>
      <c r="R22" s="264"/>
      <c r="S22" s="264"/>
      <c r="T22" s="264"/>
      <c r="U22" s="264"/>
      <c r="V22" s="264"/>
      <c r="W22" s="264"/>
    </row>
    <row r="23" spans="1:23" ht="16.5" customHeight="1">
      <c r="A23" s="229" t="s">
        <v>131</v>
      </c>
      <c r="B23" s="469">
        <v>2957500</v>
      </c>
      <c r="C23" s="470"/>
      <c r="D23" s="470"/>
      <c r="E23" s="263">
        <v>2063160</v>
      </c>
      <c r="F23" s="263"/>
      <c r="G23" s="263">
        <v>-25000</v>
      </c>
      <c r="H23" s="263">
        <v>2038160</v>
      </c>
      <c r="I23" s="263"/>
      <c r="J23" s="263">
        <v>2038160</v>
      </c>
      <c r="K23" s="263">
        <v>30000</v>
      </c>
      <c r="L23" s="469"/>
      <c r="M23" s="470"/>
      <c r="N23" s="470"/>
      <c r="O23" s="469">
        <v>1925660</v>
      </c>
      <c r="P23" s="470"/>
      <c r="Q23" s="263">
        <v>107500</v>
      </c>
      <c r="R23" s="263"/>
      <c r="S23" s="263"/>
      <c r="T23" s="263"/>
      <c r="U23" s="263"/>
      <c r="V23" s="263"/>
      <c r="W23" s="263"/>
    </row>
    <row r="24" spans="1:23" ht="16.5" customHeight="1" thickBot="1">
      <c r="A24" s="231" t="s">
        <v>132</v>
      </c>
      <c r="B24" s="464">
        <f>B13+B14+B15+B16+B17+B18+B19+B20+B21+B23</f>
        <v>52780000</v>
      </c>
      <c r="C24" s="465"/>
      <c r="D24" s="465"/>
      <c r="E24" s="262">
        <f>E13+E14+E15+E16+E17+E18+E19+E20+E21+E23</f>
        <v>45819551.28</v>
      </c>
      <c r="F24" s="262">
        <f>F18+F20</f>
        <v>64180</v>
      </c>
      <c r="G24" s="262">
        <v>-26162</v>
      </c>
      <c r="H24" s="262">
        <f>H13+H14+H15+H16+H17+H18+H19+H20+H21+H23</f>
        <v>45857569.28</v>
      </c>
      <c r="I24" s="262">
        <f>I17+I18+I21</f>
        <v>4009548</v>
      </c>
      <c r="J24" s="262">
        <f>J13+J14+J15+J16+J17+J18+J19+J20+J21+J23</f>
        <v>49867117.28</v>
      </c>
      <c r="K24" s="262">
        <f>K14+K15+K16+K17+K18+K19+K20+K23</f>
        <v>15683846.19</v>
      </c>
      <c r="L24" s="464">
        <f>L15+L16+L17+L18+L20</f>
        <v>3169050</v>
      </c>
      <c r="M24" s="465"/>
      <c r="N24" s="465"/>
      <c r="O24" s="464">
        <f>O15+O17+O18+O20+O23</f>
        <v>9386417.82</v>
      </c>
      <c r="P24" s="465"/>
      <c r="Q24" s="262">
        <f>Q17+Q18+Q23</f>
        <v>1063641</v>
      </c>
      <c r="R24" s="262">
        <f>R15+R16+R17</f>
        <v>265860</v>
      </c>
      <c r="S24" s="262">
        <f>S15+S16+S17+S18+S20</f>
        <v>1792961</v>
      </c>
      <c r="T24" s="262">
        <v>49800</v>
      </c>
      <c r="U24" s="262">
        <v>465040</v>
      </c>
      <c r="V24" s="262">
        <v>4758900</v>
      </c>
      <c r="W24" s="262">
        <v>13257763.27</v>
      </c>
    </row>
    <row r="25" spans="1:23" ht="16.5" customHeight="1" thickTop="1">
      <c r="A25" s="233" t="s">
        <v>133</v>
      </c>
      <c r="B25" s="479"/>
      <c r="C25" s="480"/>
      <c r="D25" s="480"/>
      <c r="E25" s="266"/>
      <c r="F25" s="266"/>
      <c r="G25" s="266"/>
      <c r="H25" s="266"/>
      <c r="I25" s="266"/>
      <c r="J25" s="266"/>
      <c r="K25" s="266"/>
      <c r="L25" s="479"/>
      <c r="M25" s="480"/>
      <c r="N25" s="480"/>
      <c r="O25" s="479"/>
      <c r="P25" s="480"/>
      <c r="Q25" s="266"/>
      <c r="R25" s="266"/>
      <c r="S25" s="266"/>
      <c r="T25" s="266"/>
      <c r="U25" s="266"/>
      <c r="V25" s="266"/>
      <c r="W25" s="266"/>
    </row>
    <row r="26" spans="1:23" ht="16.5" customHeight="1">
      <c r="A26" s="227" t="s">
        <v>134</v>
      </c>
      <c r="B26" s="471">
        <v>169000</v>
      </c>
      <c r="C26" s="472"/>
      <c r="D26" s="472"/>
      <c r="E26" s="264">
        <v>70880.45</v>
      </c>
      <c r="F26" s="264"/>
      <c r="G26" s="264"/>
      <c r="H26" s="264">
        <v>70880.45</v>
      </c>
      <c r="I26" s="264"/>
      <c r="J26" s="264">
        <v>70880.45</v>
      </c>
      <c r="K26" s="264">
        <v>0</v>
      </c>
      <c r="L26" s="471">
        <v>0</v>
      </c>
      <c r="M26" s="472"/>
      <c r="N26" s="472"/>
      <c r="O26" s="471">
        <v>0</v>
      </c>
      <c r="P26" s="472"/>
      <c r="Q26" s="264">
        <v>0</v>
      </c>
      <c r="R26" s="264">
        <v>0</v>
      </c>
      <c r="S26" s="264">
        <v>0</v>
      </c>
      <c r="T26" s="264">
        <v>0</v>
      </c>
      <c r="U26" s="264">
        <v>0</v>
      </c>
      <c r="V26" s="264">
        <v>0</v>
      </c>
      <c r="W26" s="264">
        <v>0</v>
      </c>
    </row>
    <row r="27" spans="1:23" ht="16.5" customHeight="1">
      <c r="A27" s="227" t="s">
        <v>135</v>
      </c>
      <c r="B27" s="471">
        <v>210000</v>
      </c>
      <c r="C27" s="472"/>
      <c r="D27" s="472"/>
      <c r="E27" s="264">
        <v>223678</v>
      </c>
      <c r="F27" s="264"/>
      <c r="G27" s="264"/>
      <c r="H27" s="264">
        <v>223678</v>
      </c>
      <c r="I27" s="264"/>
      <c r="J27" s="264">
        <v>223678</v>
      </c>
      <c r="K27" s="264">
        <v>0</v>
      </c>
      <c r="L27" s="471">
        <v>0</v>
      </c>
      <c r="M27" s="472"/>
      <c r="N27" s="472"/>
      <c r="O27" s="471">
        <v>0</v>
      </c>
      <c r="P27" s="472"/>
      <c r="Q27" s="264">
        <v>0</v>
      </c>
      <c r="R27" s="264">
        <v>0</v>
      </c>
      <c r="S27" s="264">
        <v>0</v>
      </c>
      <c r="T27" s="264">
        <v>0</v>
      </c>
      <c r="U27" s="264">
        <v>0</v>
      </c>
      <c r="V27" s="264">
        <v>0</v>
      </c>
      <c r="W27" s="264">
        <v>0</v>
      </c>
    </row>
    <row r="28" spans="1:23" ht="16.5" customHeight="1">
      <c r="A28" s="227" t="s">
        <v>136</v>
      </c>
      <c r="B28" s="471">
        <v>95000</v>
      </c>
      <c r="C28" s="472"/>
      <c r="D28" s="472"/>
      <c r="E28" s="264">
        <v>136636.14</v>
      </c>
      <c r="F28" s="264"/>
      <c r="G28" s="264"/>
      <c r="H28" s="264">
        <v>136636.14</v>
      </c>
      <c r="I28" s="264"/>
      <c r="J28" s="264">
        <v>136636.14</v>
      </c>
      <c r="K28" s="264">
        <v>0</v>
      </c>
      <c r="L28" s="471">
        <v>0</v>
      </c>
      <c r="M28" s="472"/>
      <c r="N28" s="472"/>
      <c r="O28" s="471">
        <v>0</v>
      </c>
      <c r="P28" s="472"/>
      <c r="Q28" s="264">
        <v>0</v>
      </c>
      <c r="R28" s="264">
        <v>0</v>
      </c>
      <c r="S28" s="264">
        <v>0</v>
      </c>
      <c r="T28" s="264">
        <v>0</v>
      </c>
      <c r="U28" s="264">
        <v>0</v>
      </c>
      <c r="V28" s="264">
        <v>0</v>
      </c>
      <c r="W28" s="264">
        <v>0</v>
      </c>
    </row>
    <row r="29" spans="1:23" ht="16.5" customHeight="1">
      <c r="A29" s="280" t="s">
        <v>279</v>
      </c>
      <c r="B29" s="473">
        <v>660000</v>
      </c>
      <c r="C29" s="474"/>
      <c r="D29" s="475"/>
      <c r="E29" s="264">
        <v>651988</v>
      </c>
      <c r="F29" s="264"/>
      <c r="G29" s="264"/>
      <c r="H29" s="264">
        <v>651988</v>
      </c>
      <c r="I29" s="264"/>
      <c r="J29" s="264">
        <v>651988</v>
      </c>
      <c r="K29" s="264"/>
      <c r="L29" s="476"/>
      <c r="M29" s="477"/>
      <c r="N29" s="478"/>
      <c r="O29" s="264"/>
      <c r="P29" s="265"/>
      <c r="Q29" s="264"/>
      <c r="R29" s="264"/>
      <c r="S29" s="264"/>
      <c r="T29" s="264"/>
      <c r="U29" s="264"/>
      <c r="V29" s="264"/>
      <c r="W29" s="264"/>
    </row>
    <row r="30" spans="1:23" ht="16.5" customHeight="1">
      <c r="A30" s="227" t="s">
        <v>137</v>
      </c>
      <c r="B30" s="471">
        <v>22500</v>
      </c>
      <c r="C30" s="472"/>
      <c r="D30" s="472"/>
      <c r="E30" s="264">
        <v>139610</v>
      </c>
      <c r="F30" s="264"/>
      <c r="G30" s="264"/>
      <c r="H30" s="264">
        <v>139610</v>
      </c>
      <c r="I30" s="264"/>
      <c r="J30" s="264">
        <v>139610</v>
      </c>
      <c r="K30" s="264">
        <v>0</v>
      </c>
      <c r="L30" s="471">
        <v>0</v>
      </c>
      <c r="M30" s="472"/>
      <c r="N30" s="472"/>
      <c r="O30" s="471">
        <v>0</v>
      </c>
      <c r="P30" s="472"/>
      <c r="Q30" s="264">
        <v>0</v>
      </c>
      <c r="R30" s="264">
        <v>0</v>
      </c>
      <c r="S30" s="264">
        <v>0</v>
      </c>
      <c r="T30" s="264">
        <v>0</v>
      </c>
      <c r="U30" s="264">
        <v>0</v>
      </c>
      <c r="V30" s="264">
        <v>0</v>
      </c>
      <c r="W30" s="264">
        <v>0</v>
      </c>
    </row>
    <row r="31" spans="1:23" ht="16.5" customHeight="1">
      <c r="A31" s="227" t="s">
        <v>138</v>
      </c>
      <c r="B31" s="471">
        <v>23123500</v>
      </c>
      <c r="C31" s="472"/>
      <c r="D31" s="472"/>
      <c r="E31" s="264">
        <v>20545298.09</v>
      </c>
      <c r="F31" s="264"/>
      <c r="G31" s="264"/>
      <c r="H31" s="264">
        <v>20545298.09</v>
      </c>
      <c r="I31" s="264"/>
      <c r="J31" s="264">
        <v>20545298.09</v>
      </c>
      <c r="K31" s="264">
        <v>0</v>
      </c>
      <c r="L31" s="471">
        <v>0</v>
      </c>
      <c r="M31" s="472"/>
      <c r="N31" s="472"/>
      <c r="O31" s="471">
        <v>0</v>
      </c>
      <c r="P31" s="472"/>
      <c r="Q31" s="264">
        <v>0</v>
      </c>
      <c r="R31" s="264">
        <v>0</v>
      </c>
      <c r="S31" s="264">
        <v>0</v>
      </c>
      <c r="T31" s="264">
        <v>0</v>
      </c>
      <c r="U31" s="264">
        <v>0</v>
      </c>
      <c r="V31" s="264">
        <v>0</v>
      </c>
      <c r="W31" s="264">
        <v>0</v>
      </c>
    </row>
    <row r="32" spans="1:23" ht="16.5" customHeight="1">
      <c r="A32" s="227" t="s">
        <v>139</v>
      </c>
      <c r="B32" s="471">
        <v>28500000</v>
      </c>
      <c r="C32" s="472"/>
      <c r="D32" s="472"/>
      <c r="E32" s="264">
        <v>29404714</v>
      </c>
      <c r="F32" s="264"/>
      <c r="G32" s="264"/>
      <c r="H32" s="264">
        <v>29404714</v>
      </c>
      <c r="I32" s="264"/>
      <c r="J32" s="264">
        <v>29404714</v>
      </c>
      <c r="K32" s="264">
        <v>0</v>
      </c>
      <c r="L32" s="471">
        <v>0</v>
      </c>
      <c r="M32" s="472"/>
      <c r="N32" s="472"/>
      <c r="O32" s="471">
        <v>0</v>
      </c>
      <c r="P32" s="472"/>
      <c r="Q32" s="264">
        <v>0</v>
      </c>
      <c r="R32" s="264">
        <v>0</v>
      </c>
      <c r="S32" s="264">
        <v>0</v>
      </c>
      <c r="T32" s="264">
        <v>0</v>
      </c>
      <c r="U32" s="264">
        <v>0</v>
      </c>
      <c r="V32" s="264">
        <v>0</v>
      </c>
      <c r="W32" s="264">
        <v>0</v>
      </c>
    </row>
    <row r="33" spans="1:23" ht="16.5" customHeight="1">
      <c r="A33" s="229" t="s">
        <v>97</v>
      </c>
      <c r="B33" s="469"/>
      <c r="C33" s="470"/>
      <c r="D33" s="470"/>
      <c r="E33" s="263"/>
      <c r="F33" s="263">
        <v>64180</v>
      </c>
      <c r="G33" s="263"/>
      <c r="H33" s="263">
        <v>64180</v>
      </c>
      <c r="I33" s="263"/>
      <c r="J33" s="263">
        <v>64180</v>
      </c>
      <c r="K33" s="263">
        <v>0</v>
      </c>
      <c r="L33" s="469">
        <v>0</v>
      </c>
      <c r="M33" s="470"/>
      <c r="N33" s="470"/>
      <c r="O33" s="469">
        <v>0</v>
      </c>
      <c r="P33" s="470"/>
      <c r="Q33" s="263">
        <v>0</v>
      </c>
      <c r="R33" s="263">
        <v>0</v>
      </c>
      <c r="S33" s="263">
        <v>0</v>
      </c>
      <c r="T33" s="263">
        <v>0</v>
      </c>
      <c r="U33" s="263">
        <v>0</v>
      </c>
      <c r="V33" s="263">
        <v>0</v>
      </c>
      <c r="W33" s="263">
        <v>0</v>
      </c>
    </row>
    <row r="34" spans="1:23" ht="16.5" customHeight="1" thickBot="1">
      <c r="A34" s="235" t="s">
        <v>140</v>
      </c>
      <c r="B34" s="464">
        <f>B26+B27+B28+B29+B30+B31+B32</f>
        <v>52780000</v>
      </c>
      <c r="C34" s="465"/>
      <c r="D34" s="465"/>
      <c r="E34" s="262">
        <f>E26+E27+E28+E29+E30+E31+E32</f>
        <v>51172804.68</v>
      </c>
      <c r="F34" s="262">
        <v>64180</v>
      </c>
      <c r="G34" s="262"/>
      <c r="H34" s="262">
        <f>H26+H27+H28+H29+H30+H31+H32+H33</f>
        <v>51236984.68</v>
      </c>
      <c r="I34" s="262"/>
      <c r="J34" s="262">
        <f>J26+J27+J28+J29+J30+J31+J32+J33</f>
        <v>51236984.68</v>
      </c>
      <c r="K34" s="262">
        <v>0</v>
      </c>
      <c r="L34" s="464">
        <v>0</v>
      </c>
      <c r="M34" s="465"/>
      <c r="N34" s="465"/>
      <c r="O34" s="464">
        <v>0</v>
      </c>
      <c r="P34" s="465"/>
      <c r="Q34" s="262">
        <v>0</v>
      </c>
      <c r="R34" s="262">
        <v>0</v>
      </c>
      <c r="S34" s="262">
        <v>0</v>
      </c>
      <c r="T34" s="262">
        <v>0</v>
      </c>
      <c r="U34" s="262">
        <v>0</v>
      </c>
      <c r="V34" s="262">
        <v>0</v>
      </c>
      <c r="W34" s="262">
        <v>0</v>
      </c>
    </row>
    <row r="35" spans="1:23" ht="16.5" customHeight="1" thickBot="1" thickTop="1">
      <c r="A35" s="236" t="s">
        <v>141</v>
      </c>
      <c r="B35" s="462"/>
      <c r="C35" s="463"/>
      <c r="D35" s="463"/>
      <c r="E35" s="261"/>
      <c r="F35" s="261"/>
      <c r="G35" s="261"/>
      <c r="H35" s="238">
        <f>H34-H24</f>
        <v>5379415.3999999985</v>
      </c>
      <c r="I35" s="279"/>
      <c r="J35" s="279"/>
      <c r="K35" s="261"/>
      <c r="L35" s="462"/>
      <c r="M35" s="463"/>
      <c r="N35" s="463"/>
      <c r="O35" s="462"/>
      <c r="P35" s="463"/>
      <c r="Q35" s="261"/>
      <c r="R35" s="261"/>
      <c r="S35" s="261"/>
      <c r="T35" s="261"/>
      <c r="U35" s="261"/>
      <c r="V35" s="261"/>
      <c r="W35" s="261"/>
    </row>
    <row r="36" spans="1:23" ht="21.75" thickTop="1">
      <c r="A36" s="239"/>
      <c r="B36" s="239"/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</row>
    <row r="37" spans="1:24" ht="21">
      <c r="A37" s="466"/>
      <c r="B37" s="466"/>
      <c r="C37" s="466"/>
      <c r="D37" s="466"/>
      <c r="E37" s="466"/>
      <c r="F37" s="466"/>
      <c r="H37" s="6"/>
      <c r="I37" s="6"/>
      <c r="J37" s="6"/>
      <c r="K37" s="466"/>
      <c r="L37" s="466"/>
      <c r="M37" s="466"/>
      <c r="N37" s="466"/>
      <c r="O37" s="466"/>
      <c r="P37" s="466"/>
      <c r="Q37" s="466"/>
      <c r="R37" s="1"/>
      <c r="S37" s="6"/>
      <c r="T37" s="285"/>
      <c r="U37" s="285"/>
      <c r="V37" s="285"/>
      <c r="W37" s="285"/>
      <c r="X37" s="285"/>
    </row>
    <row r="38" spans="2:24" ht="21">
      <c r="B38" s="6"/>
      <c r="E38" s="1" t="s">
        <v>289</v>
      </c>
      <c r="F38" s="1"/>
      <c r="H38" s="6"/>
      <c r="I38" s="6"/>
      <c r="J38" s="6"/>
      <c r="K38" s="5" t="s">
        <v>289</v>
      </c>
      <c r="L38" s="5"/>
      <c r="M38" s="5"/>
      <c r="N38" s="5"/>
      <c r="O38" s="5"/>
      <c r="P38" s="5"/>
      <c r="Q38" s="5"/>
      <c r="R38" s="1"/>
      <c r="S38" s="6"/>
      <c r="T38" s="5" t="s">
        <v>280</v>
      </c>
      <c r="U38" s="5"/>
      <c r="V38" s="5"/>
      <c r="W38" s="5"/>
      <c r="X38" s="5"/>
    </row>
    <row r="39" spans="4:22" ht="21">
      <c r="D39" s="1" t="s">
        <v>295</v>
      </c>
      <c r="E39" s="1"/>
      <c r="F39" s="1"/>
      <c r="J39" s="267" t="s">
        <v>296</v>
      </c>
      <c r="K39" s="6"/>
      <c r="L39" s="1"/>
      <c r="M39" s="1"/>
      <c r="R39" s="1"/>
      <c r="S39" s="466" t="s">
        <v>298</v>
      </c>
      <c r="T39" s="466"/>
      <c r="U39" s="466"/>
      <c r="V39" s="466"/>
    </row>
    <row r="40" spans="10:19" ht="21">
      <c r="J40" s="267" t="s">
        <v>297</v>
      </c>
      <c r="S40" s="267" t="s">
        <v>299</v>
      </c>
    </row>
  </sheetData>
  <sheetProtection/>
  <mergeCells count="84">
    <mergeCell ref="S39:V39"/>
    <mergeCell ref="N1:O1"/>
    <mergeCell ref="A2:W2"/>
    <mergeCell ref="A3:W3"/>
    <mergeCell ref="A4:W4"/>
    <mergeCell ref="A5:W5"/>
    <mergeCell ref="B10:D10"/>
    <mergeCell ref="L10:N10"/>
    <mergeCell ref="O10:P10"/>
    <mergeCell ref="A1:B1"/>
    <mergeCell ref="B12:D12"/>
    <mergeCell ref="L12:N12"/>
    <mergeCell ref="O12:P12"/>
    <mergeCell ref="B13:D13"/>
    <mergeCell ref="L13:N13"/>
    <mergeCell ref="O13:P13"/>
    <mergeCell ref="B14:D14"/>
    <mergeCell ref="L14:N14"/>
    <mergeCell ref="O14:P14"/>
    <mergeCell ref="B15:D15"/>
    <mergeCell ref="L15:N15"/>
    <mergeCell ref="O15:P15"/>
    <mergeCell ref="B16:D16"/>
    <mergeCell ref="L16:N16"/>
    <mergeCell ref="O16:P16"/>
    <mergeCell ref="B17:D17"/>
    <mergeCell ref="L17:N17"/>
    <mergeCell ref="O17:P17"/>
    <mergeCell ref="B18:D18"/>
    <mergeCell ref="L18:N18"/>
    <mergeCell ref="O18:P18"/>
    <mergeCell ref="B19:D19"/>
    <mergeCell ref="L19:N19"/>
    <mergeCell ref="O19:P19"/>
    <mergeCell ref="B20:D20"/>
    <mergeCell ref="L20:N20"/>
    <mergeCell ref="O20:P20"/>
    <mergeCell ref="B21:D21"/>
    <mergeCell ref="L21:N21"/>
    <mergeCell ref="O21:P21"/>
    <mergeCell ref="B22:D22"/>
    <mergeCell ref="L22:N22"/>
    <mergeCell ref="O22:P22"/>
    <mergeCell ref="B23:D23"/>
    <mergeCell ref="L23:N23"/>
    <mergeCell ref="O23:P23"/>
    <mergeCell ref="B24:D24"/>
    <mergeCell ref="L24:N24"/>
    <mergeCell ref="O24:P24"/>
    <mergeCell ref="B25:D25"/>
    <mergeCell ref="L25:N25"/>
    <mergeCell ref="O25:P25"/>
    <mergeCell ref="B26:D26"/>
    <mergeCell ref="L26:N26"/>
    <mergeCell ref="O26:P26"/>
    <mergeCell ref="B27:D27"/>
    <mergeCell ref="L27:N27"/>
    <mergeCell ref="O27:P27"/>
    <mergeCell ref="B28:D28"/>
    <mergeCell ref="L28:N28"/>
    <mergeCell ref="O28:P28"/>
    <mergeCell ref="B29:D29"/>
    <mergeCell ref="L29:N29"/>
    <mergeCell ref="B30:D30"/>
    <mergeCell ref="L30:N30"/>
    <mergeCell ref="O30:P30"/>
    <mergeCell ref="B31:D31"/>
    <mergeCell ref="L31:N31"/>
    <mergeCell ref="O31:P31"/>
    <mergeCell ref="B32:D32"/>
    <mergeCell ref="L32:N32"/>
    <mergeCell ref="O32:P32"/>
    <mergeCell ref="B33:D33"/>
    <mergeCell ref="L33:N33"/>
    <mergeCell ref="O33:P33"/>
    <mergeCell ref="B34:D34"/>
    <mergeCell ref="L34:N34"/>
    <mergeCell ref="O34:P34"/>
    <mergeCell ref="B35:D35"/>
    <mergeCell ref="L35:N35"/>
    <mergeCell ref="O35:P35"/>
    <mergeCell ref="A37:F37"/>
    <mergeCell ref="K37:Q37"/>
    <mergeCell ref="T37:X37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FF"/>
  </sheetPr>
  <dimension ref="A1:N35"/>
  <sheetViews>
    <sheetView showGridLines="0" zoomScale="90" zoomScaleNormal="90" zoomScalePageLayoutView="0" workbookViewId="0" topLeftCell="A1">
      <pane ySplit="12" topLeftCell="A13" activePane="bottomLeft" state="frozen"/>
      <selection pane="topLeft" activeCell="G16" sqref="G16"/>
      <selection pane="bottomLeft" activeCell="E33" sqref="E33"/>
    </sheetView>
  </sheetViews>
  <sheetFormatPr defaultColWidth="9.140625" defaultRowHeight="12.75"/>
  <cols>
    <col min="1" max="1" width="1.421875" style="35" hidden="1" customWidth="1"/>
    <col min="2" max="2" width="4.140625" style="35" customWidth="1"/>
    <col min="3" max="3" width="27.421875" style="35" customWidth="1"/>
    <col min="4" max="5" width="13.7109375" style="35" customWidth="1"/>
    <col min="6" max="6" width="14.140625" style="35" customWidth="1"/>
    <col min="7" max="8" width="13.28125" style="35" customWidth="1"/>
    <col min="9" max="13" width="9.140625" style="35" customWidth="1"/>
    <col min="14" max="14" width="13.57421875" style="35" bestFit="1" customWidth="1"/>
    <col min="15" max="16384" width="9.140625" style="35" customWidth="1"/>
  </cols>
  <sheetData>
    <row r="1" spans="1:4" ht="0.75" customHeight="1" hidden="1">
      <c r="A1" s="302" t="s">
        <v>34</v>
      </c>
      <c r="B1" s="303"/>
      <c r="C1" s="303"/>
      <c r="D1" s="303"/>
    </row>
    <row r="2" spans="1:4" ht="2.25" customHeight="1" hidden="1">
      <c r="A2" s="303"/>
      <c r="B2" s="303"/>
      <c r="C2" s="303"/>
      <c r="D2" s="303"/>
    </row>
    <row r="3" ht="7.5" customHeight="1" hidden="1"/>
    <row r="4" ht="20.25" customHeight="1" hidden="1"/>
    <row r="5" spans="2:8" ht="17.25" customHeight="1">
      <c r="B5" s="304" t="s">
        <v>170</v>
      </c>
      <c r="C5" s="303"/>
      <c r="D5" s="303"/>
      <c r="E5" s="303"/>
      <c r="F5" s="303"/>
      <c r="G5" s="303"/>
      <c r="H5" s="303"/>
    </row>
    <row r="6" ht="1.5" customHeight="1"/>
    <row r="7" spans="2:8" ht="19.5" customHeight="1">
      <c r="B7" s="304" t="s">
        <v>36</v>
      </c>
      <c r="C7" s="303"/>
      <c r="D7" s="303"/>
      <c r="E7" s="303"/>
      <c r="F7" s="303"/>
      <c r="G7" s="303"/>
      <c r="H7" s="303"/>
    </row>
    <row r="8" ht="1.5" customHeight="1"/>
    <row r="9" spans="2:8" ht="21.75" customHeight="1">
      <c r="B9" s="304" t="s">
        <v>37</v>
      </c>
      <c r="C9" s="303"/>
      <c r="D9" s="303"/>
      <c r="E9" s="303"/>
      <c r="F9" s="303"/>
      <c r="G9" s="303"/>
      <c r="H9" s="303"/>
    </row>
    <row r="10" ht="2.25" customHeight="1"/>
    <row r="11" spans="2:8" ht="18" customHeight="1">
      <c r="B11" s="305" t="s">
        <v>38</v>
      </c>
      <c r="C11" s="303"/>
      <c r="D11" s="303"/>
      <c r="E11" s="303"/>
      <c r="F11" s="303"/>
      <c r="G11" s="303"/>
      <c r="H11" s="303"/>
    </row>
    <row r="12" ht="1.5" customHeight="1"/>
    <row r="13" ht="3.75" customHeight="1"/>
    <row r="14" spans="1:8" ht="15.75" customHeight="1">
      <c r="A14" s="36"/>
      <c r="B14" s="306" t="s">
        <v>39</v>
      </c>
      <c r="C14" s="307"/>
      <c r="D14" s="301" t="s">
        <v>40</v>
      </c>
      <c r="E14" s="301"/>
      <c r="F14" s="301" t="s">
        <v>44</v>
      </c>
      <c r="G14" s="301"/>
      <c r="H14" s="301"/>
    </row>
    <row r="15" spans="1:8" ht="15.75" customHeight="1">
      <c r="A15" s="36"/>
      <c r="B15" s="308"/>
      <c r="C15" s="309"/>
      <c r="D15" s="301"/>
      <c r="E15" s="301"/>
      <c r="F15" s="37" t="s">
        <v>46</v>
      </c>
      <c r="G15" s="301" t="s">
        <v>47</v>
      </c>
      <c r="H15" s="301"/>
    </row>
    <row r="16" spans="1:8" ht="15.75" customHeight="1">
      <c r="A16" s="38"/>
      <c r="B16" s="39"/>
      <c r="C16" s="40"/>
      <c r="D16" s="41">
        <v>2563</v>
      </c>
      <c r="E16" s="42">
        <v>2562</v>
      </c>
      <c r="F16" s="43"/>
      <c r="G16" s="41">
        <v>2563</v>
      </c>
      <c r="H16" s="44">
        <v>2562</v>
      </c>
    </row>
    <row r="17" spans="1:14" ht="18.75" customHeight="1">
      <c r="A17" s="36"/>
      <c r="B17" s="45" t="s">
        <v>41</v>
      </c>
      <c r="D17" s="46"/>
      <c r="E17" s="46"/>
      <c r="F17" s="47" t="s">
        <v>49</v>
      </c>
      <c r="G17" s="48">
        <v>51056585.46</v>
      </c>
      <c r="H17" s="48">
        <v>50504485.46</v>
      </c>
      <c r="N17" s="49"/>
    </row>
    <row r="18" spans="1:14" ht="18.75" customHeight="1">
      <c r="A18" s="38"/>
      <c r="B18" s="50"/>
      <c r="C18" s="51" t="s">
        <v>42</v>
      </c>
      <c r="D18" s="52">
        <v>6041300</v>
      </c>
      <c r="E18" s="53">
        <v>5753300</v>
      </c>
      <c r="F18" s="54" t="s">
        <v>29</v>
      </c>
      <c r="G18" s="55">
        <v>4165000</v>
      </c>
      <c r="H18" s="56">
        <v>4086000</v>
      </c>
      <c r="N18" s="49"/>
    </row>
    <row r="19" spans="1:14" ht="18.75" customHeight="1">
      <c r="A19" s="38"/>
      <c r="B19" s="45"/>
      <c r="C19" s="38" t="s">
        <v>45</v>
      </c>
      <c r="D19" s="57">
        <v>29050286.46</v>
      </c>
      <c r="E19" s="58">
        <v>29050286.46</v>
      </c>
      <c r="F19" s="54" t="s">
        <v>119</v>
      </c>
      <c r="G19" s="59">
        <v>4626260</v>
      </c>
      <c r="H19" s="56">
        <v>4626260</v>
      </c>
      <c r="N19" s="49"/>
    </row>
    <row r="20" spans="1:14" ht="18.75" customHeight="1">
      <c r="A20" s="38"/>
      <c r="B20" s="50"/>
      <c r="C20" s="51" t="s">
        <v>171</v>
      </c>
      <c r="D20" s="52">
        <v>563800</v>
      </c>
      <c r="E20" s="53">
        <v>484800</v>
      </c>
      <c r="F20" s="60" t="s">
        <v>53</v>
      </c>
      <c r="G20" s="61">
        <v>16449</v>
      </c>
      <c r="H20" s="62">
        <v>16449</v>
      </c>
      <c r="N20" s="49"/>
    </row>
    <row r="21" spans="1:14" ht="18.75" customHeight="1">
      <c r="A21" s="38"/>
      <c r="B21" s="50" t="s">
        <v>48</v>
      </c>
      <c r="C21" s="51"/>
      <c r="D21" s="52"/>
      <c r="E21" s="53"/>
      <c r="F21" s="60" t="s">
        <v>173</v>
      </c>
      <c r="G21" s="61">
        <v>30700</v>
      </c>
      <c r="H21" s="62">
        <v>30700</v>
      </c>
      <c r="N21" s="49"/>
    </row>
    <row r="22" spans="1:14" ht="18.75" customHeight="1">
      <c r="A22" s="38"/>
      <c r="B22" s="45"/>
      <c r="C22" s="65" t="s">
        <v>48</v>
      </c>
      <c r="D22" s="71">
        <v>153750</v>
      </c>
      <c r="E22" s="70">
        <v>153750</v>
      </c>
      <c r="F22" s="63"/>
      <c r="G22" s="64">
        <f>G17+G18+G19+G20+G21</f>
        <v>59894994.46</v>
      </c>
      <c r="H22" s="64">
        <f>H17+H18+H19+H20+H21</f>
        <v>59263894.46</v>
      </c>
      <c r="N22" s="49"/>
    </row>
    <row r="23" spans="1:14" ht="18.75" customHeight="1">
      <c r="A23" s="36"/>
      <c r="B23" s="50" t="s">
        <v>50</v>
      </c>
      <c r="C23" s="51"/>
      <c r="D23" s="52"/>
      <c r="E23" s="53"/>
      <c r="N23" s="49"/>
    </row>
    <row r="24" spans="1:14" ht="18.75" customHeight="1">
      <c r="A24" s="38"/>
      <c r="B24" s="45"/>
      <c r="C24" s="65" t="s">
        <v>51</v>
      </c>
      <c r="D24" s="71">
        <v>4246629</v>
      </c>
      <c r="E24" s="70">
        <v>4218229</v>
      </c>
      <c r="N24" s="49"/>
    </row>
    <row r="25" spans="1:14" ht="18.75" customHeight="1">
      <c r="A25" s="36"/>
      <c r="B25" s="50"/>
      <c r="C25" s="51" t="s">
        <v>52</v>
      </c>
      <c r="D25" s="52">
        <v>13143200</v>
      </c>
      <c r="E25" s="53">
        <v>13143200</v>
      </c>
      <c r="N25" s="49"/>
    </row>
    <row r="26" spans="1:5" ht="18.75" customHeight="1">
      <c r="A26" s="38"/>
      <c r="B26" s="50"/>
      <c r="C26" s="51" t="s">
        <v>172</v>
      </c>
      <c r="D26" s="52">
        <v>520000</v>
      </c>
      <c r="E26" s="53">
        <v>500000</v>
      </c>
    </row>
    <row r="27" spans="1:5" ht="18.75" customHeight="1">
      <c r="A27" s="38"/>
      <c r="B27" s="50"/>
      <c r="C27" s="51" t="s">
        <v>57</v>
      </c>
      <c r="D27" s="52">
        <v>1541000</v>
      </c>
      <c r="E27" s="53">
        <v>1516000</v>
      </c>
    </row>
    <row r="28" spans="1:5" ht="18.75" customHeight="1">
      <c r="A28" s="38"/>
      <c r="B28" s="50"/>
      <c r="C28" s="51" t="s">
        <v>58</v>
      </c>
      <c r="D28" s="52">
        <v>822200</v>
      </c>
      <c r="E28" s="53">
        <v>772200</v>
      </c>
    </row>
    <row r="29" spans="1:5" ht="18.75" customHeight="1">
      <c r="A29" s="38"/>
      <c r="B29" s="50"/>
      <c r="C29" s="51" t="s">
        <v>54</v>
      </c>
      <c r="D29" s="52">
        <v>110000</v>
      </c>
      <c r="E29" s="53" t="s">
        <v>169</v>
      </c>
    </row>
    <row r="30" spans="1:5" ht="18.75" customHeight="1">
      <c r="A30" s="38"/>
      <c r="B30" s="50"/>
      <c r="C30" s="51" t="s">
        <v>56</v>
      </c>
      <c r="D30" s="52">
        <v>61400</v>
      </c>
      <c r="E30" s="53">
        <v>30700</v>
      </c>
    </row>
    <row r="31" spans="1:5" ht="18.75" customHeight="1">
      <c r="A31" s="38"/>
      <c r="B31" s="50"/>
      <c r="C31" s="51" t="s">
        <v>55</v>
      </c>
      <c r="D31" s="52">
        <v>62200</v>
      </c>
      <c r="E31" s="53">
        <v>62200</v>
      </c>
    </row>
    <row r="32" spans="1:5" ht="18.75" customHeight="1">
      <c r="A32" s="38"/>
      <c r="B32" s="66"/>
      <c r="C32" s="51" t="s">
        <v>59</v>
      </c>
      <c r="D32" s="52">
        <v>3579229</v>
      </c>
      <c r="E32" s="53">
        <v>3579229</v>
      </c>
    </row>
    <row r="33" spans="1:5" ht="18.75" customHeight="1">
      <c r="A33" s="36"/>
      <c r="B33" s="299" t="s">
        <v>43</v>
      </c>
      <c r="C33" s="300"/>
      <c r="D33" s="68">
        <f>SUM(D18:D32)</f>
        <v>59894994.46</v>
      </c>
      <c r="E33" s="68">
        <f>SUM(E18:E32)</f>
        <v>59263894.46</v>
      </c>
    </row>
    <row r="34" ht="18.75" customHeight="1"/>
    <row r="35" ht="23.25">
      <c r="B35" s="69"/>
    </row>
  </sheetData>
  <sheetProtection/>
  <mergeCells count="10">
    <mergeCell ref="B33:C33"/>
    <mergeCell ref="D14:E15"/>
    <mergeCell ref="F14:H14"/>
    <mergeCell ref="G15:H15"/>
    <mergeCell ref="A1:D2"/>
    <mergeCell ref="B5:H5"/>
    <mergeCell ref="B7:H7"/>
    <mergeCell ref="B9:H9"/>
    <mergeCell ref="B11:H11"/>
    <mergeCell ref="B14:C15"/>
  </mergeCells>
  <printOptions horizontalCentered="1"/>
  <pageMargins left="0.2362204724409449" right="0.2362204724409449" top="0.3937007874015748" bottom="0.1968503937007874" header="0" footer="0.31496062992125984"/>
  <pageSetup horizontalDpi="600" verticalDpi="600" orientation="portrait" paperSize="9" r:id="rId1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FF"/>
  </sheetPr>
  <dimension ref="A1:J18"/>
  <sheetViews>
    <sheetView showGridLines="0" zoomScalePageLayoutView="0" workbookViewId="0" topLeftCell="A1">
      <pane ySplit="8" topLeftCell="A12" activePane="bottomLeft" state="frozen"/>
      <selection pane="topLeft" activeCell="G16" sqref="G16"/>
      <selection pane="bottomLeft" activeCell="D15" sqref="D15:E15"/>
    </sheetView>
  </sheetViews>
  <sheetFormatPr defaultColWidth="9.140625" defaultRowHeight="12.75"/>
  <cols>
    <col min="1" max="1" width="0.13671875" style="72" customWidth="1"/>
    <col min="2" max="2" width="3.8515625" style="72" customWidth="1"/>
    <col min="3" max="3" width="15.140625" style="72" customWidth="1"/>
    <col min="4" max="4" width="34.57421875" style="72" customWidth="1"/>
    <col min="5" max="5" width="9.00390625" style="72" customWidth="1"/>
    <col min="6" max="6" width="13.28125" style="72" customWidth="1"/>
    <col min="7" max="7" width="3.57421875" style="72" customWidth="1"/>
    <col min="8" max="8" width="5.00390625" style="72" customWidth="1"/>
    <col min="9" max="9" width="13.00390625" style="72" customWidth="1"/>
    <col min="10" max="10" width="0.2890625" style="72" customWidth="1"/>
    <col min="11" max="11" width="0" style="72" hidden="1" customWidth="1"/>
    <col min="12" max="16384" width="9.140625" style="72" customWidth="1"/>
  </cols>
  <sheetData>
    <row r="1" spans="1:10" ht="12.75" customHeight="1" hidden="1">
      <c r="A1" s="310" t="s">
        <v>60</v>
      </c>
      <c r="B1" s="311"/>
      <c r="C1" s="311"/>
      <c r="D1" s="311"/>
      <c r="I1" s="312" t="s">
        <v>1</v>
      </c>
      <c r="J1" s="311"/>
    </row>
    <row r="2" ht="18.75" customHeight="1"/>
    <row r="3" spans="1:10" ht="18" customHeight="1">
      <c r="A3" s="313" t="s">
        <v>170</v>
      </c>
      <c r="B3" s="311"/>
      <c r="C3" s="311"/>
      <c r="D3" s="311"/>
      <c r="E3" s="311"/>
      <c r="F3" s="311"/>
      <c r="G3" s="311"/>
      <c r="H3" s="311"/>
      <c r="I3" s="311"/>
      <c r="J3" s="311"/>
    </row>
    <row r="4" ht="1.5" customHeight="1"/>
    <row r="5" spans="1:10" ht="18" customHeight="1">
      <c r="A5" s="313" t="s">
        <v>36</v>
      </c>
      <c r="B5" s="311"/>
      <c r="C5" s="311"/>
      <c r="D5" s="311"/>
      <c r="E5" s="311"/>
      <c r="F5" s="311"/>
      <c r="G5" s="311"/>
      <c r="H5" s="311"/>
      <c r="I5" s="311"/>
      <c r="J5" s="311"/>
    </row>
    <row r="6" ht="1.5" customHeight="1"/>
    <row r="7" spans="2:9" ht="18" customHeight="1">
      <c r="B7" s="314" t="s">
        <v>37</v>
      </c>
      <c r="C7" s="311"/>
      <c r="D7" s="311"/>
      <c r="E7" s="311"/>
      <c r="F7" s="311"/>
      <c r="G7" s="311"/>
      <c r="H7" s="311"/>
      <c r="I7" s="311"/>
    </row>
    <row r="8" ht="27.75" customHeight="1"/>
    <row r="9" spans="1:10" ht="23.25">
      <c r="A9" s="315" t="s">
        <v>61</v>
      </c>
      <c r="B9" s="311"/>
      <c r="C9" s="311"/>
      <c r="D9" s="311"/>
      <c r="E9" s="311"/>
      <c r="F9" s="74">
        <v>2563</v>
      </c>
      <c r="G9" s="76"/>
      <c r="H9" s="75"/>
      <c r="I9" s="74">
        <v>2562</v>
      </c>
      <c r="J9" s="273"/>
    </row>
    <row r="10" spans="1:10" ht="14.25" customHeight="1">
      <c r="A10" s="316"/>
      <c r="B10" s="311"/>
      <c r="C10" s="77"/>
      <c r="D10" s="316"/>
      <c r="E10" s="311"/>
      <c r="F10" s="73"/>
      <c r="G10" s="77"/>
      <c r="H10" s="312"/>
      <c r="I10" s="311"/>
      <c r="J10" s="311"/>
    </row>
    <row r="11" spans="1:10" ht="23.25">
      <c r="A11" s="77"/>
      <c r="B11" s="78" t="s">
        <v>69</v>
      </c>
      <c r="D11" s="317" t="s">
        <v>305</v>
      </c>
      <c r="E11" s="318"/>
      <c r="F11" s="79">
        <v>975469.78</v>
      </c>
      <c r="G11" s="77"/>
      <c r="H11" s="319">
        <v>47410.83</v>
      </c>
      <c r="I11" s="320"/>
      <c r="J11" s="320"/>
    </row>
    <row r="12" spans="1:10" ht="23.25">
      <c r="A12" s="316"/>
      <c r="B12" s="311"/>
      <c r="C12" s="77"/>
      <c r="D12" s="317" t="s">
        <v>304</v>
      </c>
      <c r="E12" s="318"/>
      <c r="F12" s="79">
        <v>3624676.63</v>
      </c>
      <c r="G12" s="77"/>
      <c r="H12" s="319">
        <v>359948.14</v>
      </c>
      <c r="I12" s="320"/>
      <c r="J12" s="320"/>
    </row>
    <row r="13" spans="1:10" ht="23.25">
      <c r="A13" s="77"/>
      <c r="C13" s="77"/>
      <c r="D13" s="317" t="s">
        <v>306</v>
      </c>
      <c r="E13" s="318"/>
      <c r="F13" s="79">
        <v>4901.41</v>
      </c>
      <c r="G13" s="77"/>
      <c r="H13" s="319">
        <v>4864.81</v>
      </c>
      <c r="I13" s="320"/>
      <c r="J13" s="320"/>
    </row>
    <row r="14" spans="1:10" ht="23.25">
      <c r="A14" s="316"/>
      <c r="B14" s="311"/>
      <c r="C14" s="77"/>
      <c r="D14" s="317" t="s">
        <v>307</v>
      </c>
      <c r="E14" s="318"/>
      <c r="F14" s="79">
        <v>6093312.25</v>
      </c>
      <c r="G14" s="77"/>
      <c r="H14" s="319">
        <v>6034216.44</v>
      </c>
      <c r="I14" s="320"/>
      <c r="J14" s="320"/>
    </row>
    <row r="15" spans="1:10" ht="23.25">
      <c r="A15" s="316"/>
      <c r="B15" s="311"/>
      <c r="C15" s="77"/>
      <c r="D15" s="317" t="s">
        <v>308</v>
      </c>
      <c r="E15" s="318"/>
      <c r="F15" s="79">
        <v>12907492.93</v>
      </c>
      <c r="G15" s="77"/>
      <c r="H15" s="319">
        <v>13184230.09</v>
      </c>
      <c r="I15" s="320"/>
      <c r="J15" s="320"/>
    </row>
    <row r="16" spans="1:10" ht="23.25">
      <c r="A16" s="316"/>
      <c r="B16" s="311"/>
      <c r="C16" s="77"/>
      <c r="D16" s="316" t="s">
        <v>309</v>
      </c>
      <c r="E16" s="311"/>
      <c r="F16" s="79" t="s">
        <v>169</v>
      </c>
      <c r="G16" s="77"/>
      <c r="H16" s="319">
        <v>52958</v>
      </c>
      <c r="I16" s="320"/>
      <c r="J16" s="320"/>
    </row>
    <row r="17" spans="1:10" ht="24" thickBot="1">
      <c r="A17" s="316"/>
      <c r="B17" s="311"/>
      <c r="C17" s="80"/>
      <c r="D17" s="314" t="s">
        <v>43</v>
      </c>
      <c r="E17" s="311"/>
      <c r="F17" s="81">
        <v>23605853</v>
      </c>
      <c r="G17" s="82"/>
      <c r="H17" s="272"/>
      <c r="I17" s="274">
        <v>19683628.31</v>
      </c>
      <c r="J17" s="271"/>
    </row>
    <row r="18" spans="1:10" ht="24" thickTop="1">
      <c r="A18" s="316"/>
      <c r="B18" s="311"/>
      <c r="C18" s="75"/>
      <c r="D18" s="316"/>
      <c r="E18" s="311"/>
      <c r="F18" s="83"/>
      <c r="G18" s="77"/>
      <c r="H18" s="321"/>
      <c r="I18" s="311"/>
      <c r="J18" s="311"/>
    </row>
  </sheetData>
  <sheetProtection/>
  <mergeCells count="30">
    <mergeCell ref="H14:J14"/>
    <mergeCell ref="A16:B16"/>
    <mergeCell ref="A12:B12"/>
    <mergeCell ref="D12:E12"/>
    <mergeCell ref="H12:J12"/>
    <mergeCell ref="D13:E13"/>
    <mergeCell ref="H13:J13"/>
    <mergeCell ref="A18:B18"/>
    <mergeCell ref="D18:E18"/>
    <mergeCell ref="H18:J18"/>
    <mergeCell ref="A17:B17"/>
    <mergeCell ref="D17:E17"/>
    <mergeCell ref="D16:E16"/>
    <mergeCell ref="H16:J16"/>
    <mergeCell ref="A10:B10"/>
    <mergeCell ref="D10:E10"/>
    <mergeCell ref="H10:J10"/>
    <mergeCell ref="D11:E11"/>
    <mergeCell ref="H11:J11"/>
    <mergeCell ref="A15:B15"/>
    <mergeCell ref="D15:E15"/>
    <mergeCell ref="H15:J15"/>
    <mergeCell ref="A14:B14"/>
    <mergeCell ref="D14:E14"/>
    <mergeCell ref="A1:D1"/>
    <mergeCell ref="I1:J1"/>
    <mergeCell ref="A3:J3"/>
    <mergeCell ref="A5:J5"/>
    <mergeCell ref="B7:I7"/>
    <mergeCell ref="A9:E9"/>
  </mergeCells>
  <printOptions/>
  <pageMargins left="0.37" right="0.2362204724409449" top="0.35433070866141736" bottom="0.7480314960629921" header="0.31496062992125984" footer="0.31496062992125984"/>
  <pageSetup horizontalDpi="600" verticalDpi="600" orientation="portrait" paperSize="9" r:id="rId1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FF"/>
  </sheetPr>
  <dimension ref="A1:M12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G16" sqref="G16"/>
    </sheetView>
  </sheetViews>
  <sheetFormatPr defaultColWidth="9.140625" defaultRowHeight="12.75"/>
  <cols>
    <col min="1" max="1" width="0.13671875" style="72" customWidth="1"/>
    <col min="2" max="2" width="0.2890625" style="72" customWidth="1"/>
    <col min="3" max="3" width="3.7109375" style="72" customWidth="1"/>
    <col min="4" max="4" width="5.57421875" style="72" customWidth="1"/>
    <col min="5" max="5" width="2.140625" style="72" customWidth="1"/>
    <col min="6" max="6" width="5.7109375" style="72" customWidth="1"/>
    <col min="7" max="7" width="29.28125" style="72" customWidth="1"/>
    <col min="8" max="8" width="14.28125" style="72" customWidth="1"/>
    <col min="9" max="9" width="11.8515625" style="72" customWidth="1"/>
    <col min="10" max="10" width="2.421875" style="72" customWidth="1"/>
    <col min="11" max="11" width="3.57421875" style="72" customWidth="1"/>
    <col min="12" max="12" width="8.57421875" style="72" customWidth="1"/>
    <col min="13" max="13" width="0.2890625" style="72" customWidth="1"/>
    <col min="14" max="14" width="0.13671875" style="72" customWidth="1"/>
    <col min="15" max="16384" width="9.140625" style="72" customWidth="1"/>
  </cols>
  <sheetData>
    <row r="1" spans="1:13" ht="12.75" customHeight="1" hidden="1">
      <c r="A1" s="310" t="s">
        <v>62</v>
      </c>
      <c r="B1" s="311"/>
      <c r="C1" s="311"/>
      <c r="D1" s="311"/>
      <c r="E1" s="311"/>
      <c r="F1" s="311"/>
      <c r="G1" s="311"/>
      <c r="L1" s="312" t="s">
        <v>1</v>
      </c>
      <c r="M1" s="311"/>
    </row>
    <row r="2" ht="12" customHeight="1"/>
    <row r="3" spans="1:13" ht="18" customHeight="1">
      <c r="A3" s="313" t="s">
        <v>170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</row>
    <row r="4" ht="1.5" customHeight="1"/>
    <row r="5" spans="1:13" ht="18" customHeight="1">
      <c r="A5" s="313" t="s">
        <v>36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</row>
    <row r="6" ht="1.5" customHeight="1"/>
    <row r="7" spans="2:12" ht="18" customHeight="1">
      <c r="B7" s="314" t="s">
        <v>37</v>
      </c>
      <c r="C7" s="311"/>
      <c r="D7" s="311"/>
      <c r="E7" s="311"/>
      <c r="F7" s="311"/>
      <c r="G7" s="311"/>
      <c r="H7" s="311"/>
      <c r="I7" s="311"/>
      <c r="J7" s="311"/>
      <c r="K7" s="311"/>
      <c r="L7" s="311"/>
    </row>
    <row r="8" ht="12" customHeight="1"/>
    <row r="9" spans="3:12" ht="23.25">
      <c r="C9" s="322" t="s">
        <v>63</v>
      </c>
      <c r="D9" s="323"/>
      <c r="E9" s="324"/>
      <c r="F9" s="322" t="s">
        <v>67</v>
      </c>
      <c r="G9" s="323"/>
      <c r="H9" s="324"/>
      <c r="I9" s="86">
        <v>2563</v>
      </c>
      <c r="J9" s="86"/>
      <c r="K9" s="325">
        <v>2562</v>
      </c>
      <c r="L9" s="326"/>
    </row>
    <row r="10" spans="3:12" ht="23.25">
      <c r="C10" s="87"/>
      <c r="D10" s="87"/>
      <c r="E10" s="87"/>
      <c r="F10" s="330" t="s">
        <v>68</v>
      </c>
      <c r="G10" s="323"/>
      <c r="H10" s="324"/>
      <c r="I10" s="88">
        <v>3359554.42</v>
      </c>
      <c r="J10" s="89"/>
      <c r="K10" s="331">
        <v>2591401.9</v>
      </c>
      <c r="L10" s="324"/>
    </row>
    <row r="11" spans="3:12" ht="24" thickBot="1">
      <c r="C11" s="91"/>
      <c r="D11" s="91"/>
      <c r="E11" s="91"/>
      <c r="F11" s="327" t="s">
        <v>43</v>
      </c>
      <c r="G11" s="323"/>
      <c r="H11" s="323"/>
      <c r="I11" s="93">
        <v>3359554.42</v>
      </c>
      <c r="J11" s="89"/>
      <c r="K11" s="328">
        <v>2591401.9</v>
      </c>
      <c r="L11" s="329"/>
    </row>
    <row r="12" spans="3:12" ht="24" thickTop="1">
      <c r="C12" s="91"/>
      <c r="D12" s="91"/>
      <c r="E12" s="91"/>
      <c r="F12" s="92"/>
      <c r="G12" s="327"/>
      <c r="H12" s="323"/>
      <c r="I12" s="83"/>
      <c r="J12" s="83"/>
      <c r="K12" s="321"/>
      <c r="L12" s="311"/>
    </row>
    <row r="13" ht="409.5" customHeight="1" hidden="1"/>
  </sheetData>
  <sheetProtection/>
  <mergeCells count="14">
    <mergeCell ref="F11:H11"/>
    <mergeCell ref="K11:L11"/>
    <mergeCell ref="G12:H12"/>
    <mergeCell ref="K12:L12"/>
    <mergeCell ref="F10:H10"/>
    <mergeCell ref="K10:L10"/>
    <mergeCell ref="A1:G1"/>
    <mergeCell ref="L1:M1"/>
    <mergeCell ref="A3:M3"/>
    <mergeCell ref="A5:M5"/>
    <mergeCell ref="B7:L7"/>
    <mergeCell ref="C9:E9"/>
    <mergeCell ref="F9:H9"/>
    <mergeCell ref="K9:L9"/>
  </mergeCells>
  <printOptions/>
  <pageMargins left="0.4724409448818898" right="0.4724409448818898" top="0.4724409448818898" bottom="0.4724409448818898" header="0.4724409448818898" footer="0.4724409448818898"/>
  <pageSetup horizontalDpi="600" verticalDpi="600" orientation="portrait" paperSize="9" r:id="rId1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99FF"/>
  </sheetPr>
  <dimension ref="A1:L22"/>
  <sheetViews>
    <sheetView showGridLines="0" zoomScalePageLayoutView="0" workbookViewId="0" topLeftCell="A1">
      <pane ySplit="8" topLeftCell="A9" activePane="bottomLeft" state="frozen"/>
      <selection pane="topLeft" activeCell="G16" sqref="G16"/>
      <selection pane="bottomLeft" activeCell="G16" sqref="G16"/>
    </sheetView>
  </sheetViews>
  <sheetFormatPr defaultColWidth="9.140625" defaultRowHeight="12.75"/>
  <cols>
    <col min="1" max="1" width="0.13671875" style="72" customWidth="1"/>
    <col min="2" max="2" width="0.2890625" style="72" customWidth="1"/>
    <col min="3" max="3" width="3.7109375" style="72" customWidth="1"/>
    <col min="4" max="4" width="5.57421875" style="72" customWidth="1"/>
    <col min="5" max="5" width="2.140625" style="72" customWidth="1"/>
    <col min="6" max="6" width="5.7109375" style="72" customWidth="1"/>
    <col min="7" max="7" width="29.28125" style="72" customWidth="1"/>
    <col min="8" max="8" width="14.00390625" style="72" customWidth="1"/>
    <col min="9" max="9" width="14.7109375" style="72" customWidth="1"/>
    <col min="10" max="10" width="3.28125" style="72" customWidth="1"/>
    <col min="11" max="11" width="15.00390625" style="72" bestFit="1" customWidth="1"/>
    <col min="12" max="12" width="0.2890625" style="72" customWidth="1"/>
    <col min="13" max="13" width="0.13671875" style="72" customWidth="1"/>
    <col min="14" max="16384" width="9.140625" style="72" customWidth="1"/>
  </cols>
  <sheetData>
    <row r="1" spans="1:7" ht="12.75" customHeight="1" hidden="1">
      <c r="A1" s="310" t="s">
        <v>65</v>
      </c>
      <c r="B1" s="311"/>
      <c r="C1" s="311"/>
      <c r="D1" s="311"/>
      <c r="E1" s="311"/>
      <c r="F1" s="311"/>
      <c r="G1" s="311"/>
    </row>
    <row r="2" ht="18.75" customHeight="1"/>
    <row r="3" spans="1:12" ht="18" customHeight="1">
      <c r="A3" s="313" t="s">
        <v>35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</row>
    <row r="4" ht="1.5" customHeight="1"/>
    <row r="5" spans="1:12" ht="18" customHeight="1">
      <c r="A5" s="313" t="s">
        <v>36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</row>
    <row r="6" ht="1.5" customHeight="1"/>
    <row r="7" spans="2:11" ht="18" customHeight="1">
      <c r="B7" s="314" t="s">
        <v>37</v>
      </c>
      <c r="C7" s="311"/>
      <c r="D7" s="311"/>
      <c r="E7" s="311"/>
      <c r="F7" s="311"/>
      <c r="G7" s="311"/>
      <c r="H7" s="311"/>
      <c r="I7" s="311"/>
      <c r="J7" s="311"/>
      <c r="K7" s="311"/>
    </row>
    <row r="8" ht="12" customHeight="1"/>
    <row r="9" spans="3:11" ht="24" customHeight="1">
      <c r="C9" s="322" t="s">
        <v>66</v>
      </c>
      <c r="D9" s="323"/>
      <c r="E9" s="324"/>
      <c r="F9" s="322" t="s">
        <v>64</v>
      </c>
      <c r="G9" s="323"/>
      <c r="H9" s="324"/>
      <c r="I9" s="86">
        <v>2563</v>
      </c>
      <c r="J9" s="86"/>
      <c r="K9" s="86">
        <v>2562</v>
      </c>
    </row>
    <row r="10" spans="3:11" ht="24" customHeight="1">
      <c r="C10" s="87"/>
      <c r="D10" s="94"/>
      <c r="E10" s="87"/>
      <c r="F10" s="72" t="s">
        <v>174</v>
      </c>
      <c r="G10" s="84"/>
      <c r="H10" s="85"/>
      <c r="I10" s="90" t="s">
        <v>169</v>
      </c>
      <c r="J10" s="89"/>
      <c r="K10" s="95">
        <v>854840.76</v>
      </c>
    </row>
    <row r="11" spans="3:11" ht="24.75" customHeight="1" thickBot="1">
      <c r="C11" s="91"/>
      <c r="D11" s="96"/>
      <c r="E11" s="91"/>
      <c r="F11" s="283" t="s">
        <v>43</v>
      </c>
      <c r="G11" s="84"/>
      <c r="H11" s="84"/>
      <c r="I11" s="93" t="s">
        <v>169</v>
      </c>
      <c r="J11" s="89"/>
      <c r="K11" s="97">
        <v>854840.76</v>
      </c>
    </row>
    <row r="12" spans="3:11" ht="24" thickTop="1">
      <c r="C12" s="98"/>
      <c r="D12" s="98"/>
      <c r="E12" s="98"/>
      <c r="F12" s="99"/>
      <c r="G12" s="100"/>
      <c r="H12" s="101"/>
      <c r="I12" s="83"/>
      <c r="J12" s="83"/>
      <c r="K12" s="83"/>
    </row>
    <row r="13" spans="3:11" ht="23.25">
      <c r="C13" s="102"/>
      <c r="D13" s="102"/>
      <c r="E13" s="102"/>
      <c r="F13" s="103"/>
      <c r="G13" s="102"/>
      <c r="H13" s="102"/>
      <c r="I13" s="104"/>
      <c r="J13" s="104"/>
      <c r="K13" s="104"/>
    </row>
    <row r="14" spans="3:11" ht="23.25">
      <c r="C14" s="105"/>
      <c r="D14" s="106"/>
      <c r="E14" s="105"/>
      <c r="F14" s="105"/>
      <c r="G14" s="105"/>
      <c r="H14" s="105"/>
      <c r="I14" s="49"/>
      <c r="J14" s="105"/>
      <c r="K14" s="49"/>
    </row>
    <row r="15" spans="3:11" ht="23.25">
      <c r="C15" s="105"/>
      <c r="D15" s="105"/>
      <c r="E15" s="105"/>
      <c r="F15" s="105"/>
      <c r="G15" s="105"/>
      <c r="H15" s="105"/>
      <c r="I15" s="49"/>
      <c r="J15" s="105"/>
      <c r="K15" s="49"/>
    </row>
    <row r="16" spans="3:11" ht="23.25">
      <c r="C16" s="105"/>
      <c r="D16" s="105"/>
      <c r="E16" s="105"/>
      <c r="F16" s="105"/>
      <c r="G16" s="105"/>
      <c r="H16" s="105"/>
      <c r="I16" s="49"/>
      <c r="J16" s="105"/>
      <c r="K16" s="49"/>
    </row>
    <row r="17" spans="3:11" ht="23.25">
      <c r="C17" s="105"/>
      <c r="D17" s="105"/>
      <c r="E17" s="105"/>
      <c r="F17" s="105"/>
      <c r="G17" s="105"/>
      <c r="H17" s="105"/>
      <c r="I17" s="49"/>
      <c r="J17" s="105"/>
      <c r="K17" s="49"/>
    </row>
    <row r="18" spans="3:11" ht="23.25">
      <c r="C18" s="105"/>
      <c r="D18" s="105"/>
      <c r="E18" s="105"/>
      <c r="F18" s="105"/>
      <c r="G18" s="105"/>
      <c r="H18" s="105"/>
      <c r="I18" s="49"/>
      <c r="J18" s="105"/>
      <c r="K18" s="49"/>
    </row>
    <row r="19" spans="3:11" ht="23.25">
      <c r="C19" s="105"/>
      <c r="D19" s="105"/>
      <c r="E19" s="105"/>
      <c r="F19" s="105"/>
      <c r="G19" s="105"/>
      <c r="H19" s="105"/>
      <c r="I19" s="49"/>
      <c r="J19" s="105"/>
      <c r="K19" s="49"/>
    </row>
    <row r="20" spans="3:11" ht="23.25">
      <c r="C20" s="105"/>
      <c r="D20" s="105"/>
      <c r="E20" s="105"/>
      <c r="F20" s="105"/>
      <c r="G20" s="105"/>
      <c r="H20" s="105"/>
      <c r="I20" s="49"/>
      <c r="J20" s="105"/>
      <c r="K20" s="49"/>
    </row>
    <row r="21" spans="3:11" ht="23.25">
      <c r="C21" s="105"/>
      <c r="D21" s="105"/>
      <c r="E21" s="105"/>
      <c r="F21" s="105"/>
      <c r="G21" s="105"/>
      <c r="H21" s="105"/>
      <c r="I21" s="49"/>
      <c r="J21" s="105"/>
      <c r="K21" s="49"/>
    </row>
    <row r="22" spans="3:11" ht="23.25">
      <c r="C22" s="105"/>
      <c r="D22" s="105"/>
      <c r="E22" s="105"/>
      <c r="F22" s="105"/>
      <c r="G22" s="105"/>
      <c r="H22" s="105"/>
      <c r="I22" s="107"/>
      <c r="J22" s="108"/>
      <c r="K22" s="109"/>
    </row>
  </sheetData>
  <sheetProtection/>
  <mergeCells count="6">
    <mergeCell ref="A1:G1"/>
    <mergeCell ref="A3:L3"/>
    <mergeCell ref="A5:L5"/>
    <mergeCell ref="B7:K7"/>
    <mergeCell ref="C9:E9"/>
    <mergeCell ref="F9:H9"/>
  </mergeCells>
  <printOptions/>
  <pageMargins left="0.4724409448818898" right="0.4724409448818898" top="0.4724409448818898" bottom="0.4724409448818898" header="0.4724409448818898" footer="0.4724409448818898"/>
  <pageSetup horizontalDpi="600" verticalDpi="600" orientation="portrait" paperSize="9" r:id="rId1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99FF"/>
  </sheetPr>
  <dimension ref="A1:H17"/>
  <sheetViews>
    <sheetView zoomScalePageLayoutView="0" workbookViewId="0" topLeftCell="A10">
      <selection activeCell="G16" sqref="G16"/>
    </sheetView>
  </sheetViews>
  <sheetFormatPr defaultColWidth="9.140625" defaultRowHeight="12.75"/>
  <cols>
    <col min="1" max="1" width="4.140625" style="7" customWidth="1"/>
    <col min="2" max="2" width="27.28125" style="7" customWidth="1"/>
    <col min="3" max="8" width="10.57421875" style="7" customWidth="1"/>
    <col min="9" max="16384" width="9.140625" style="7" customWidth="1"/>
  </cols>
  <sheetData>
    <row r="1" spans="1:8" ht="23.25">
      <c r="A1" s="344" t="s">
        <v>170</v>
      </c>
      <c r="B1" s="344"/>
      <c r="C1" s="344"/>
      <c r="D1" s="344"/>
      <c r="E1" s="344"/>
      <c r="F1" s="344"/>
      <c r="G1" s="344"/>
      <c r="H1" s="344"/>
    </row>
    <row r="2" spans="1:8" ht="23.25">
      <c r="A2" s="344" t="s">
        <v>36</v>
      </c>
      <c r="B2" s="344"/>
      <c r="C2" s="344"/>
      <c r="D2" s="344"/>
      <c r="E2" s="344"/>
      <c r="F2" s="344"/>
      <c r="G2" s="344"/>
      <c r="H2" s="344"/>
    </row>
    <row r="3" spans="1:8" ht="23.25">
      <c r="A3" s="344" t="s">
        <v>175</v>
      </c>
      <c r="B3" s="344"/>
      <c r="C3" s="344"/>
      <c r="D3" s="344"/>
      <c r="E3" s="344"/>
      <c r="F3" s="344"/>
      <c r="G3" s="344"/>
      <c r="H3" s="344"/>
    </row>
    <row r="4" ht="13.5" customHeight="1"/>
    <row r="5" ht="23.25">
      <c r="A5" s="26" t="s">
        <v>176</v>
      </c>
    </row>
    <row r="6" spans="2:8" ht="23.25">
      <c r="B6" s="336" t="s">
        <v>71</v>
      </c>
      <c r="C6" s="339">
        <v>2563</v>
      </c>
      <c r="D6" s="339"/>
      <c r="E6" s="339"/>
      <c r="F6" s="339">
        <v>2562</v>
      </c>
      <c r="G6" s="339"/>
      <c r="H6" s="339"/>
    </row>
    <row r="7" spans="2:8" ht="23.25">
      <c r="B7" s="337"/>
      <c r="C7" s="111" t="s">
        <v>72</v>
      </c>
      <c r="D7" s="111" t="s">
        <v>73</v>
      </c>
      <c r="E7" s="111" t="s">
        <v>47</v>
      </c>
      <c r="F7" s="111" t="s">
        <v>72</v>
      </c>
      <c r="G7" s="111" t="s">
        <v>73</v>
      </c>
      <c r="H7" s="111" t="s">
        <v>47</v>
      </c>
    </row>
    <row r="8" spans="2:8" ht="23.25">
      <c r="B8" s="334" t="s">
        <v>177</v>
      </c>
      <c r="C8" s="332" t="s">
        <v>169</v>
      </c>
      <c r="D8" s="332" t="s">
        <v>169</v>
      </c>
      <c r="E8" s="332" t="s">
        <v>169</v>
      </c>
      <c r="F8" s="332">
        <v>2562</v>
      </c>
      <c r="G8" s="332">
        <v>2</v>
      </c>
      <c r="H8" s="342">
        <v>3184</v>
      </c>
    </row>
    <row r="9" spans="2:8" ht="23.25">
      <c r="B9" s="338"/>
      <c r="C9" s="333"/>
      <c r="D9" s="333"/>
      <c r="E9" s="333"/>
      <c r="F9" s="333"/>
      <c r="G9" s="333"/>
      <c r="H9" s="343"/>
    </row>
    <row r="10" spans="2:8" ht="23.25">
      <c r="B10" s="299" t="s">
        <v>43</v>
      </c>
      <c r="C10" s="300"/>
      <c r="D10" s="110"/>
      <c r="E10" s="110"/>
      <c r="F10" s="110"/>
      <c r="G10" s="111">
        <v>2</v>
      </c>
      <c r="H10" s="112">
        <v>3184</v>
      </c>
    </row>
    <row r="11" spans="2:8" ht="23.25">
      <c r="B11" s="334" t="s">
        <v>74</v>
      </c>
      <c r="C11" s="332" t="s">
        <v>169</v>
      </c>
      <c r="D11" s="332" t="s">
        <v>169</v>
      </c>
      <c r="E11" s="332" t="s">
        <v>169</v>
      </c>
      <c r="F11" s="332">
        <v>2562</v>
      </c>
      <c r="G11" s="332">
        <v>9</v>
      </c>
      <c r="H11" s="340">
        <v>754.3</v>
      </c>
    </row>
    <row r="12" spans="2:8" ht="23.25">
      <c r="B12" s="335"/>
      <c r="C12" s="333"/>
      <c r="D12" s="333"/>
      <c r="E12" s="333"/>
      <c r="F12" s="333"/>
      <c r="G12" s="333"/>
      <c r="H12" s="341"/>
    </row>
    <row r="13" spans="2:8" ht="23.25">
      <c r="B13" s="299" t="s">
        <v>43</v>
      </c>
      <c r="C13" s="300"/>
      <c r="D13" s="110"/>
      <c r="E13" s="110"/>
      <c r="F13" s="110"/>
      <c r="G13" s="111">
        <v>9</v>
      </c>
      <c r="H13" s="113">
        <v>754.3</v>
      </c>
    </row>
    <row r="14" spans="2:8" ht="23.25">
      <c r="B14" s="334" t="s">
        <v>178</v>
      </c>
      <c r="C14" s="332" t="s">
        <v>169</v>
      </c>
      <c r="D14" s="332" t="s">
        <v>169</v>
      </c>
      <c r="E14" s="332" t="s">
        <v>169</v>
      </c>
      <c r="F14" s="332">
        <v>2562</v>
      </c>
      <c r="G14" s="332">
        <v>1</v>
      </c>
      <c r="H14" s="340">
        <v>400</v>
      </c>
    </row>
    <row r="15" spans="2:8" ht="23.25">
      <c r="B15" s="335"/>
      <c r="C15" s="333"/>
      <c r="D15" s="333"/>
      <c r="E15" s="333"/>
      <c r="F15" s="333"/>
      <c r="G15" s="333"/>
      <c r="H15" s="341"/>
    </row>
    <row r="16" spans="2:8" ht="23.25">
      <c r="B16" s="299" t="s">
        <v>43</v>
      </c>
      <c r="C16" s="300"/>
      <c r="D16" s="110"/>
      <c r="E16" s="110"/>
      <c r="F16" s="110"/>
      <c r="G16" s="111">
        <v>1</v>
      </c>
      <c r="H16" s="113">
        <v>400</v>
      </c>
    </row>
    <row r="17" spans="2:8" ht="23.25">
      <c r="B17" s="299" t="s">
        <v>75</v>
      </c>
      <c r="C17" s="300"/>
      <c r="D17" s="110"/>
      <c r="E17" s="110"/>
      <c r="F17" s="110"/>
      <c r="G17" s="111">
        <v>12</v>
      </c>
      <c r="H17" s="114">
        <f>H10+H13+H16</f>
        <v>4338.3</v>
      </c>
    </row>
  </sheetData>
  <sheetProtection/>
  <mergeCells count="31">
    <mergeCell ref="A1:H1"/>
    <mergeCell ref="A2:H2"/>
    <mergeCell ref="A3:H3"/>
    <mergeCell ref="H11:H12"/>
    <mergeCell ref="C14:C15"/>
    <mergeCell ref="H14:H15"/>
    <mergeCell ref="H8:H9"/>
    <mergeCell ref="B17:C17"/>
    <mergeCell ref="D11:D12"/>
    <mergeCell ref="B10:C10"/>
    <mergeCell ref="B13:C13"/>
    <mergeCell ref="F11:F12"/>
    <mergeCell ref="D14:D15"/>
    <mergeCell ref="C6:E6"/>
    <mergeCell ref="F6:H6"/>
    <mergeCell ref="B16:C16"/>
    <mergeCell ref="C8:C9"/>
    <mergeCell ref="D8:D9"/>
    <mergeCell ref="E8:E9"/>
    <mergeCell ref="F8:F9"/>
    <mergeCell ref="E14:E15"/>
    <mergeCell ref="F14:F15"/>
    <mergeCell ref="B14:B15"/>
    <mergeCell ref="B6:B7"/>
    <mergeCell ref="B8:B9"/>
    <mergeCell ref="B11:B12"/>
    <mergeCell ref="G8:G9"/>
    <mergeCell ref="C11:C12"/>
    <mergeCell ref="G14:G15"/>
    <mergeCell ref="G11:G12"/>
    <mergeCell ref="E11:E12"/>
  </mergeCells>
  <printOptions/>
  <pageMargins left="0.4" right="0.24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99FF"/>
  </sheetPr>
  <dimension ref="B1:K25"/>
  <sheetViews>
    <sheetView showGridLines="0" zoomScalePageLayoutView="0" workbookViewId="0" topLeftCell="A1">
      <pane ySplit="10" topLeftCell="A11" activePane="bottomLeft" state="frozen"/>
      <selection pane="topLeft" activeCell="G16" sqref="G16"/>
      <selection pane="bottomLeft" activeCell="C3" sqref="B3:K26"/>
    </sheetView>
  </sheetViews>
  <sheetFormatPr defaultColWidth="9.140625" defaultRowHeight="12.75"/>
  <cols>
    <col min="1" max="1" width="0.2890625" style="115" customWidth="1"/>
    <col min="2" max="2" width="0.13671875" style="115" customWidth="1"/>
    <col min="3" max="4" width="0" style="115" hidden="1" customWidth="1"/>
    <col min="5" max="5" width="35.140625" style="115" customWidth="1"/>
    <col min="6" max="6" width="39.421875" style="115" customWidth="1"/>
    <col min="7" max="7" width="19.421875" style="115" customWidth="1"/>
    <col min="8" max="8" width="3.421875" style="115" customWidth="1"/>
    <col min="9" max="9" width="10.140625" style="115" customWidth="1"/>
    <col min="10" max="10" width="0" style="115" hidden="1" customWidth="1"/>
    <col min="11" max="11" width="0.13671875" style="115" customWidth="1"/>
    <col min="12" max="12" width="0" style="115" hidden="1" customWidth="1"/>
    <col min="13" max="16384" width="9.140625" style="115" customWidth="1"/>
  </cols>
  <sheetData>
    <row r="1" spans="5:9" ht="23.25" hidden="1">
      <c r="E1" s="346" t="s">
        <v>70</v>
      </c>
      <c r="F1" s="347"/>
      <c r="I1" s="116" t="s">
        <v>1</v>
      </c>
    </row>
    <row r="2" ht="1.5" customHeight="1"/>
    <row r="3" spans="3:9" ht="18" customHeight="1">
      <c r="C3" s="348" t="s">
        <v>170</v>
      </c>
      <c r="D3" s="347"/>
      <c r="E3" s="347"/>
      <c r="F3" s="347"/>
      <c r="G3" s="347"/>
      <c r="H3" s="347"/>
      <c r="I3" s="347"/>
    </row>
    <row r="4" ht="1.5" customHeight="1"/>
    <row r="5" spans="4:11" ht="18" customHeight="1">
      <c r="D5" s="348" t="s">
        <v>36</v>
      </c>
      <c r="E5" s="347"/>
      <c r="F5" s="347"/>
      <c r="G5" s="347"/>
      <c r="H5" s="347"/>
      <c r="I5" s="347"/>
      <c r="J5" s="347"/>
      <c r="K5" s="347"/>
    </row>
    <row r="6" ht="2.25" customHeight="1"/>
    <row r="7" spans="2:9" ht="18" customHeight="1">
      <c r="B7" s="348" t="s">
        <v>37</v>
      </c>
      <c r="C7" s="347"/>
      <c r="D7" s="347"/>
      <c r="E7" s="347"/>
      <c r="F7" s="347"/>
      <c r="G7" s="347"/>
      <c r="H7" s="347"/>
      <c r="I7" s="347"/>
    </row>
    <row r="8" ht="14.25" customHeight="1"/>
    <row r="9" spans="2:6" ht="21.75" customHeight="1">
      <c r="B9" s="349" t="s">
        <v>284</v>
      </c>
      <c r="C9" s="347"/>
      <c r="D9" s="347"/>
      <c r="E9" s="347"/>
      <c r="F9" s="347"/>
    </row>
    <row r="10" ht="4.5" customHeight="1"/>
    <row r="11" ht="3" customHeight="1"/>
    <row r="12" ht="23.25">
      <c r="E12" s="117" t="s">
        <v>5</v>
      </c>
    </row>
    <row r="13" spans="5:7" ht="23.25">
      <c r="E13" s="118" t="s">
        <v>76</v>
      </c>
      <c r="F13" s="118" t="s">
        <v>78</v>
      </c>
      <c r="G13" s="118" t="s">
        <v>47</v>
      </c>
    </row>
    <row r="14" spans="5:7" ht="23.25">
      <c r="E14" s="120" t="s">
        <v>179</v>
      </c>
      <c r="F14" s="120" t="s">
        <v>183</v>
      </c>
      <c r="G14" s="121">
        <v>34000</v>
      </c>
    </row>
    <row r="15" spans="5:7" ht="23.25">
      <c r="E15" s="120" t="s">
        <v>180</v>
      </c>
      <c r="F15" s="120" t="s">
        <v>184</v>
      </c>
      <c r="G15" s="121">
        <v>2188</v>
      </c>
    </row>
    <row r="16" spans="5:7" ht="23.25">
      <c r="E16" s="120" t="s">
        <v>181</v>
      </c>
      <c r="F16" s="120" t="s">
        <v>185</v>
      </c>
      <c r="G16" s="121">
        <v>10000</v>
      </c>
    </row>
    <row r="17" spans="5:7" ht="23.25">
      <c r="E17" s="120" t="s">
        <v>182</v>
      </c>
      <c r="F17" s="120" t="s">
        <v>186</v>
      </c>
      <c r="G17" s="121">
        <v>6716</v>
      </c>
    </row>
    <row r="18" spans="5:7" ht="23.25">
      <c r="E18" s="345" t="s">
        <v>43</v>
      </c>
      <c r="F18" s="345"/>
      <c r="G18" s="119">
        <f>G14+G15+G16+G17</f>
        <v>52904</v>
      </c>
    </row>
    <row r="19" ht="23.25">
      <c r="E19" s="117" t="s">
        <v>6</v>
      </c>
    </row>
    <row r="20" spans="5:7" ht="23.25">
      <c r="E20" s="118" t="s">
        <v>76</v>
      </c>
      <c r="F20" s="118" t="s">
        <v>78</v>
      </c>
      <c r="G20" s="118" t="s">
        <v>47</v>
      </c>
    </row>
    <row r="21" spans="5:7" ht="23.25">
      <c r="E21" s="120" t="s">
        <v>179</v>
      </c>
      <c r="F21" s="120" t="s">
        <v>183</v>
      </c>
      <c r="G21" s="121">
        <v>34000</v>
      </c>
    </row>
    <row r="22" spans="5:7" ht="23.25">
      <c r="E22" s="120" t="s">
        <v>180</v>
      </c>
      <c r="F22" s="120" t="s">
        <v>184</v>
      </c>
      <c r="G22" s="121">
        <v>2188</v>
      </c>
    </row>
    <row r="23" spans="5:7" ht="23.25">
      <c r="E23" s="120" t="s">
        <v>181</v>
      </c>
      <c r="F23" s="120" t="s">
        <v>185</v>
      </c>
      <c r="G23" s="121">
        <v>14000</v>
      </c>
    </row>
    <row r="24" spans="5:7" ht="23.25">
      <c r="E24" s="120" t="s">
        <v>182</v>
      </c>
      <c r="F24" s="120" t="s">
        <v>186</v>
      </c>
      <c r="G24" s="121">
        <v>6716</v>
      </c>
    </row>
    <row r="25" spans="5:7" ht="23.25">
      <c r="E25" s="345" t="s">
        <v>43</v>
      </c>
      <c r="F25" s="345"/>
      <c r="G25" s="119">
        <f>G21+G22+G23+G24</f>
        <v>56904</v>
      </c>
    </row>
  </sheetData>
  <sheetProtection/>
  <mergeCells count="7">
    <mergeCell ref="E25:F25"/>
    <mergeCell ref="E18:F18"/>
    <mergeCell ref="E1:F1"/>
    <mergeCell ref="C3:I3"/>
    <mergeCell ref="D5:K5"/>
    <mergeCell ref="B7:I7"/>
    <mergeCell ref="B9:F9"/>
  </mergeCells>
  <printOptions/>
  <pageMargins left="0.4724409448818898" right="0.4724409448818898" top="0.4724409448818898" bottom="0.4724409448818898" header="0.4724409448818898" footer="0.4724409448818898"/>
  <pageSetup horizontalDpi="600" verticalDpi="600" orientation="portrait" paperSize="9" r:id="rId1"/>
  <headerFooter alignWithMargins="0"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99FF"/>
  </sheetPr>
  <dimension ref="A1:D34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24.00390625" style="7" customWidth="1"/>
    <col min="2" max="2" width="15.00390625" style="7" customWidth="1"/>
    <col min="3" max="3" width="45.57421875" style="7" customWidth="1"/>
    <col min="4" max="4" width="14.57421875" style="7" customWidth="1"/>
    <col min="5" max="16384" width="9.140625" style="7" customWidth="1"/>
  </cols>
  <sheetData>
    <row r="1" spans="1:4" ht="23.25">
      <c r="A1" s="344" t="s">
        <v>170</v>
      </c>
      <c r="B1" s="344"/>
      <c r="C1" s="344"/>
      <c r="D1" s="344"/>
    </row>
    <row r="2" spans="1:4" ht="23.25">
      <c r="A2" s="344" t="s">
        <v>36</v>
      </c>
      <c r="B2" s="344"/>
      <c r="C2" s="344"/>
      <c r="D2" s="344"/>
    </row>
    <row r="3" spans="1:4" ht="23.25">
      <c r="A3" s="344" t="s">
        <v>37</v>
      </c>
      <c r="B3" s="344"/>
      <c r="C3" s="344"/>
      <c r="D3" s="344"/>
    </row>
    <row r="4" spans="1:4" ht="23.25">
      <c r="A4" s="353" t="s">
        <v>285</v>
      </c>
      <c r="B4" s="353"/>
      <c r="C4" s="353"/>
      <c r="D4" s="353"/>
    </row>
    <row r="5" spans="1:4" ht="6.75" customHeight="1">
      <c r="A5" s="355"/>
      <c r="B5" s="355"/>
      <c r="C5" s="355"/>
      <c r="D5" s="355"/>
    </row>
    <row r="6" spans="1:4" ht="23.25">
      <c r="A6" s="354" t="s">
        <v>5</v>
      </c>
      <c r="B6" s="354"/>
      <c r="C6" s="354"/>
      <c r="D6" s="354"/>
    </row>
    <row r="7" spans="1:4" ht="23.25">
      <c r="A7" s="111" t="s">
        <v>229</v>
      </c>
      <c r="B7" s="111" t="s">
        <v>77</v>
      </c>
      <c r="C7" s="67" t="s">
        <v>78</v>
      </c>
      <c r="D7" s="111" t="s">
        <v>47</v>
      </c>
    </row>
    <row r="8" spans="1:4" ht="23.25">
      <c r="A8" s="123" t="s">
        <v>233</v>
      </c>
      <c r="B8" s="123" t="s">
        <v>84</v>
      </c>
      <c r="C8" s="191" t="s">
        <v>231</v>
      </c>
      <c r="D8" s="126">
        <v>4800</v>
      </c>
    </row>
    <row r="9" spans="1:4" ht="23.25">
      <c r="A9" s="125"/>
      <c r="B9" s="125"/>
      <c r="C9" s="193" t="s">
        <v>232</v>
      </c>
      <c r="D9" s="195"/>
    </row>
    <row r="10" spans="1:4" ht="23.25">
      <c r="A10" s="123" t="s">
        <v>234</v>
      </c>
      <c r="B10" s="123" t="str">
        <f>B8</f>
        <v>เงินงบประมาณ</v>
      </c>
      <c r="C10" s="191" t="s">
        <v>231</v>
      </c>
      <c r="D10" s="126">
        <v>6890</v>
      </c>
    </row>
    <row r="11" spans="1:4" ht="23.25">
      <c r="A11" s="125"/>
      <c r="B11" s="125"/>
      <c r="C11" s="193" t="s">
        <v>232</v>
      </c>
      <c r="D11" s="195"/>
    </row>
    <row r="12" spans="1:4" ht="23.25">
      <c r="A12" s="124" t="s">
        <v>235</v>
      </c>
      <c r="B12" s="124" t="str">
        <f>B10</f>
        <v>เงินงบประมาณ</v>
      </c>
      <c r="C12" s="66" t="s">
        <v>231</v>
      </c>
      <c r="D12" s="196">
        <v>4940</v>
      </c>
    </row>
    <row r="13" spans="1:4" ht="23.25">
      <c r="A13" s="124"/>
      <c r="B13" s="124"/>
      <c r="C13" s="66" t="s">
        <v>232</v>
      </c>
      <c r="D13" s="196"/>
    </row>
    <row r="14" spans="1:4" ht="23.25">
      <c r="A14" s="191" t="s">
        <v>236</v>
      </c>
      <c r="B14" s="123" t="s">
        <v>84</v>
      </c>
      <c r="C14" s="192" t="s">
        <v>231</v>
      </c>
      <c r="D14" s="126">
        <v>4840</v>
      </c>
    </row>
    <row r="15" spans="1:4" ht="23.25">
      <c r="A15" s="193"/>
      <c r="B15" s="125"/>
      <c r="C15" s="194" t="s">
        <v>232</v>
      </c>
      <c r="D15" s="195"/>
    </row>
    <row r="16" spans="1:4" ht="23.25">
      <c r="A16" s="191" t="s">
        <v>237</v>
      </c>
      <c r="B16" s="123" t="s">
        <v>84</v>
      </c>
      <c r="C16" s="192" t="s">
        <v>231</v>
      </c>
      <c r="D16" s="126">
        <v>4800</v>
      </c>
    </row>
    <row r="17" spans="1:4" ht="23.25">
      <c r="A17" s="193"/>
      <c r="B17" s="125"/>
      <c r="C17" s="194" t="s">
        <v>232</v>
      </c>
      <c r="D17" s="195"/>
    </row>
    <row r="18" spans="1:4" ht="23.25">
      <c r="A18" s="191" t="s">
        <v>238</v>
      </c>
      <c r="B18" s="123" t="s">
        <v>84</v>
      </c>
      <c r="C18" s="192" t="s">
        <v>231</v>
      </c>
      <c r="D18" s="126">
        <v>6890</v>
      </c>
    </row>
    <row r="19" spans="1:4" ht="23.25">
      <c r="A19" s="193"/>
      <c r="B19" s="125"/>
      <c r="C19" s="194" t="s">
        <v>232</v>
      </c>
      <c r="D19" s="195"/>
    </row>
    <row r="20" spans="1:4" ht="23.25">
      <c r="A20" s="191" t="s">
        <v>239</v>
      </c>
      <c r="B20" s="123" t="s">
        <v>84</v>
      </c>
      <c r="C20" s="192" t="s">
        <v>231</v>
      </c>
      <c r="D20" s="126">
        <v>4840</v>
      </c>
    </row>
    <row r="21" spans="1:4" ht="23.25">
      <c r="A21" s="193"/>
      <c r="B21" s="125"/>
      <c r="C21" s="194" t="s">
        <v>232</v>
      </c>
      <c r="D21" s="195"/>
    </row>
    <row r="22" spans="1:4" ht="23.25">
      <c r="A22" s="66" t="s">
        <v>240</v>
      </c>
      <c r="B22" s="124" t="s">
        <v>84</v>
      </c>
      <c r="C22" s="35" t="s">
        <v>231</v>
      </c>
      <c r="D22" s="196">
        <v>4840</v>
      </c>
    </row>
    <row r="23" spans="1:4" ht="23.25">
      <c r="A23" s="66"/>
      <c r="B23" s="124"/>
      <c r="C23" s="35" t="s">
        <v>232</v>
      </c>
      <c r="D23" s="196"/>
    </row>
    <row r="24" spans="1:4" ht="23.25">
      <c r="A24" s="191" t="s">
        <v>230</v>
      </c>
      <c r="B24" s="123" t="s">
        <v>84</v>
      </c>
      <c r="C24" s="192" t="s">
        <v>231</v>
      </c>
      <c r="D24" s="126">
        <v>4940</v>
      </c>
    </row>
    <row r="25" spans="1:4" ht="23.25">
      <c r="A25" s="193"/>
      <c r="B25" s="125"/>
      <c r="C25" s="194" t="s">
        <v>232</v>
      </c>
      <c r="D25" s="195"/>
    </row>
    <row r="26" spans="1:4" ht="23.25">
      <c r="A26" s="191" t="s">
        <v>241</v>
      </c>
      <c r="B26" s="123" t="s">
        <v>84</v>
      </c>
      <c r="C26" s="192" t="s">
        <v>231</v>
      </c>
      <c r="D26" s="126">
        <v>4860</v>
      </c>
    </row>
    <row r="27" spans="1:4" ht="23.25">
      <c r="A27" s="193"/>
      <c r="B27" s="125"/>
      <c r="C27" s="194" t="s">
        <v>232</v>
      </c>
      <c r="D27" s="195"/>
    </row>
    <row r="28" spans="1:4" ht="23.25">
      <c r="A28" s="191" t="s">
        <v>242</v>
      </c>
      <c r="B28" s="123" t="s">
        <v>84</v>
      </c>
      <c r="C28" s="192" t="s">
        <v>231</v>
      </c>
      <c r="D28" s="126">
        <v>5340</v>
      </c>
    </row>
    <row r="29" spans="1:4" ht="23.25">
      <c r="A29" s="193"/>
      <c r="B29" s="125"/>
      <c r="C29" s="194" t="s">
        <v>232</v>
      </c>
      <c r="D29" s="195"/>
    </row>
    <row r="30" spans="1:4" ht="23.25">
      <c r="A30" s="191" t="s">
        <v>242</v>
      </c>
      <c r="B30" s="123" t="s">
        <v>84</v>
      </c>
      <c r="C30" s="192" t="s">
        <v>231</v>
      </c>
      <c r="D30" s="126">
        <v>4980</v>
      </c>
    </row>
    <row r="31" spans="1:4" ht="23.25">
      <c r="A31" s="193"/>
      <c r="B31" s="125"/>
      <c r="C31" s="194" t="s">
        <v>232</v>
      </c>
      <c r="D31" s="195"/>
    </row>
    <row r="32" spans="1:4" ht="23.25">
      <c r="A32" s="350" t="s">
        <v>43</v>
      </c>
      <c r="B32" s="351"/>
      <c r="C32" s="352"/>
      <c r="D32" s="198">
        <f>D8+D10+D12+D14+D16+D18+D20+D22+D24+D26+D28+D30</f>
        <v>62960</v>
      </c>
    </row>
    <row r="33" s="35" customFormat="1" ht="23.25"/>
    <row r="34" s="35" customFormat="1" ht="23.25">
      <c r="A34" s="69"/>
    </row>
    <row r="35" s="35" customFormat="1" ht="23.25"/>
    <row r="36" s="35" customFormat="1" ht="22.5" customHeight="1"/>
    <row r="37" s="35" customFormat="1" ht="22.5" customHeight="1"/>
    <row r="38" s="35" customFormat="1" ht="23.25"/>
    <row r="39" s="35" customFormat="1" ht="23.25"/>
    <row r="40" s="35" customFormat="1" ht="23.25"/>
    <row r="41" s="35" customFormat="1" ht="23.25"/>
    <row r="42" s="35" customFormat="1" ht="23.25"/>
    <row r="43" s="35" customFormat="1" ht="23.25"/>
    <row r="44" s="35" customFormat="1" ht="23.25"/>
    <row r="45" s="35" customFormat="1" ht="23.25"/>
    <row r="46" s="35" customFormat="1" ht="23.25"/>
    <row r="47" s="35" customFormat="1" ht="23.25"/>
    <row r="48" s="35" customFormat="1" ht="23.25"/>
    <row r="49" s="35" customFormat="1" ht="23.25"/>
    <row r="50" s="35" customFormat="1" ht="23.25"/>
    <row r="51" s="35" customFormat="1" ht="23.25"/>
    <row r="52" s="35" customFormat="1" ht="23.25"/>
    <row r="53" s="35" customFormat="1" ht="23.25"/>
    <row r="54" s="35" customFormat="1" ht="23.25"/>
    <row r="55" s="35" customFormat="1" ht="23.25"/>
    <row r="56" s="35" customFormat="1" ht="23.25"/>
    <row r="57" s="35" customFormat="1" ht="23.25"/>
    <row r="58" s="35" customFormat="1" ht="23.25"/>
    <row r="59" s="35" customFormat="1" ht="23.25"/>
    <row r="60" s="35" customFormat="1" ht="23.25"/>
    <row r="61" s="35" customFormat="1" ht="23.25"/>
    <row r="62" s="35" customFormat="1" ht="23.25"/>
    <row r="63" s="35" customFormat="1" ht="23.25"/>
    <row r="64" s="35" customFormat="1" ht="23.25"/>
    <row r="65" s="35" customFormat="1" ht="23.25"/>
    <row r="66" s="35" customFormat="1" ht="23.25"/>
    <row r="67" s="35" customFormat="1" ht="23.25"/>
    <row r="68" s="35" customFormat="1" ht="23.25"/>
    <row r="69" s="35" customFormat="1" ht="23.25"/>
    <row r="70" s="35" customFormat="1" ht="23.25"/>
    <row r="71" s="35" customFormat="1" ht="23.25"/>
    <row r="72" s="35" customFormat="1" ht="23.25"/>
    <row r="73" s="35" customFormat="1" ht="23.25"/>
    <row r="74" s="35" customFormat="1" ht="23.25"/>
    <row r="75" s="35" customFormat="1" ht="23.25"/>
    <row r="76" s="35" customFormat="1" ht="23.25"/>
    <row r="77" s="35" customFormat="1" ht="23.25"/>
    <row r="78" s="35" customFormat="1" ht="23.25"/>
    <row r="79" s="35" customFormat="1" ht="23.25"/>
    <row r="80" s="35" customFormat="1" ht="23.25"/>
    <row r="81" s="35" customFormat="1" ht="23.25"/>
    <row r="82" s="35" customFormat="1" ht="23.25"/>
    <row r="83" s="35" customFormat="1" ht="23.25"/>
    <row r="84" s="35" customFormat="1" ht="23.25"/>
    <row r="85" s="35" customFormat="1" ht="23.25"/>
    <row r="86" s="35" customFormat="1" ht="23.25"/>
    <row r="87" s="35" customFormat="1" ht="23.25"/>
    <row r="88" s="35" customFormat="1" ht="23.25"/>
    <row r="89" s="35" customFormat="1" ht="23.25"/>
    <row r="90" s="35" customFormat="1" ht="23.25"/>
    <row r="91" s="35" customFormat="1" ht="23.25"/>
    <row r="92" s="35" customFormat="1" ht="23.25"/>
    <row r="93" s="35" customFormat="1" ht="23.25"/>
    <row r="94" s="35" customFormat="1" ht="23.25"/>
    <row r="95" s="35" customFormat="1" ht="23.25"/>
    <row r="96" s="35" customFormat="1" ht="23.25"/>
    <row r="97" s="35" customFormat="1" ht="23.25"/>
    <row r="98" s="35" customFormat="1" ht="23.25"/>
    <row r="99" s="35" customFormat="1" ht="23.25"/>
    <row r="100" s="35" customFormat="1" ht="23.25"/>
    <row r="101" s="35" customFormat="1" ht="23.25"/>
    <row r="102" s="35" customFormat="1" ht="23.25"/>
    <row r="103" s="35" customFormat="1" ht="23.25"/>
    <row r="104" s="35" customFormat="1" ht="23.25"/>
    <row r="105" s="35" customFormat="1" ht="23.25"/>
    <row r="106" s="35" customFormat="1" ht="23.25"/>
    <row r="107" s="35" customFormat="1" ht="23.25"/>
    <row r="108" s="35" customFormat="1" ht="23.25"/>
    <row r="109" s="35" customFormat="1" ht="23.25"/>
    <row r="110" s="35" customFormat="1" ht="23.25"/>
    <row r="111" s="35" customFormat="1" ht="23.25"/>
    <row r="112" s="35" customFormat="1" ht="23.25"/>
    <row r="113" s="35" customFormat="1" ht="23.25"/>
    <row r="114" s="35" customFormat="1" ht="23.25"/>
    <row r="115" s="35" customFormat="1" ht="23.25"/>
    <row r="116" s="35" customFormat="1" ht="23.25"/>
    <row r="117" s="35" customFormat="1" ht="23.25"/>
    <row r="118" s="35" customFormat="1" ht="23.25"/>
    <row r="119" s="35" customFormat="1" ht="23.25"/>
    <row r="120" s="35" customFormat="1" ht="23.25"/>
    <row r="121" s="35" customFormat="1" ht="23.25"/>
    <row r="122" s="35" customFormat="1" ht="23.25"/>
    <row r="123" s="35" customFormat="1" ht="23.25"/>
    <row r="124" s="35" customFormat="1" ht="23.25"/>
    <row r="125" s="35" customFormat="1" ht="23.25"/>
    <row r="126" s="35" customFormat="1" ht="23.25"/>
    <row r="127" s="35" customFormat="1" ht="23.25"/>
    <row r="128" s="35" customFormat="1" ht="23.25"/>
    <row r="129" s="35" customFormat="1" ht="23.25"/>
    <row r="130" s="35" customFormat="1" ht="23.25"/>
    <row r="131" s="35" customFormat="1" ht="23.25"/>
    <row r="132" s="35" customFormat="1" ht="23.25"/>
    <row r="133" s="35" customFormat="1" ht="23.25"/>
    <row r="134" s="35" customFormat="1" ht="23.25"/>
    <row r="135" s="35" customFormat="1" ht="23.25"/>
    <row r="136" s="35" customFormat="1" ht="23.25"/>
  </sheetData>
  <sheetProtection/>
  <mergeCells count="7">
    <mergeCell ref="A32:C32"/>
    <mergeCell ref="A1:D1"/>
    <mergeCell ref="A2:D2"/>
    <mergeCell ref="A3:D3"/>
    <mergeCell ref="A4:D4"/>
    <mergeCell ref="A6:D6"/>
    <mergeCell ref="A5:D5"/>
  </mergeCells>
  <printOptions/>
  <pageMargins left="0.38" right="0.24" top="0.67" bottom="0.57" header="0.3" footer="0.3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99FF"/>
  </sheetPr>
  <dimension ref="A1:G22"/>
  <sheetViews>
    <sheetView zoomScalePageLayoutView="0" workbookViewId="0" topLeftCell="A19">
      <selection activeCell="B19" sqref="B19"/>
    </sheetView>
  </sheetViews>
  <sheetFormatPr defaultColWidth="9.140625" defaultRowHeight="12.75"/>
  <cols>
    <col min="1" max="1" width="14.00390625" style="7" customWidth="1"/>
    <col min="2" max="2" width="22.8515625" style="7" customWidth="1"/>
    <col min="3" max="3" width="18.57421875" style="7" customWidth="1"/>
    <col min="4" max="4" width="14.7109375" style="7" customWidth="1"/>
    <col min="5" max="5" width="22.140625" style="7" customWidth="1"/>
    <col min="6" max="6" width="33.00390625" style="7" customWidth="1"/>
    <col min="7" max="7" width="15.421875" style="7" customWidth="1"/>
    <col min="8" max="16384" width="9.140625" style="7" customWidth="1"/>
  </cols>
  <sheetData>
    <row r="1" spans="1:7" ht="23.25">
      <c r="A1" s="344" t="s">
        <v>170</v>
      </c>
      <c r="B1" s="344"/>
      <c r="C1" s="344"/>
      <c r="D1" s="344"/>
      <c r="E1" s="344"/>
      <c r="F1" s="344"/>
      <c r="G1" s="344"/>
    </row>
    <row r="2" spans="1:7" ht="23.25">
      <c r="A2" s="344" t="s">
        <v>36</v>
      </c>
      <c r="B2" s="344"/>
      <c r="C2" s="344"/>
      <c r="D2" s="344"/>
      <c r="E2" s="344"/>
      <c r="F2" s="344"/>
      <c r="G2" s="344"/>
    </row>
    <row r="3" spans="1:7" ht="23.25">
      <c r="A3" s="344" t="s">
        <v>187</v>
      </c>
      <c r="B3" s="344"/>
      <c r="C3" s="344"/>
      <c r="D3" s="344"/>
      <c r="E3" s="344"/>
      <c r="F3" s="344"/>
      <c r="G3" s="344"/>
    </row>
    <row r="4" ht="12.75" customHeight="1"/>
    <row r="5" ht="23.25">
      <c r="A5" s="26" t="s">
        <v>188</v>
      </c>
    </row>
    <row r="6" ht="23.25">
      <c r="A6" s="26" t="s">
        <v>5</v>
      </c>
    </row>
    <row r="7" spans="1:7" ht="23.25">
      <c r="A7" s="111" t="s">
        <v>77</v>
      </c>
      <c r="B7" s="111" t="s">
        <v>79</v>
      </c>
      <c r="C7" s="111" t="s">
        <v>80</v>
      </c>
      <c r="D7" s="111" t="s">
        <v>81</v>
      </c>
      <c r="E7" s="111" t="s">
        <v>82</v>
      </c>
      <c r="F7" s="111" t="s">
        <v>83</v>
      </c>
      <c r="G7" s="111" t="s">
        <v>47</v>
      </c>
    </row>
    <row r="8" spans="1:7" ht="23.25">
      <c r="A8" s="123" t="s">
        <v>84</v>
      </c>
      <c r="B8" s="123" t="s">
        <v>88</v>
      </c>
      <c r="C8" s="123" t="s">
        <v>89</v>
      </c>
      <c r="D8" s="123" t="s">
        <v>50</v>
      </c>
      <c r="E8" s="123" t="s">
        <v>51</v>
      </c>
      <c r="F8" s="123" t="s">
        <v>189</v>
      </c>
      <c r="G8" s="126">
        <v>300000</v>
      </c>
    </row>
    <row r="9" spans="1:7" ht="23.25">
      <c r="A9" s="125"/>
      <c r="B9" s="125"/>
      <c r="C9" s="125"/>
      <c r="D9" s="125"/>
      <c r="E9" s="125"/>
      <c r="F9" s="125" t="s">
        <v>190</v>
      </c>
      <c r="G9" s="125"/>
    </row>
    <row r="10" spans="1:7" ht="23.25">
      <c r="A10" s="123" t="s">
        <v>84</v>
      </c>
      <c r="B10" s="123" t="s">
        <v>191</v>
      </c>
      <c r="C10" s="123" t="s">
        <v>193</v>
      </c>
      <c r="D10" s="123" t="s">
        <v>50</v>
      </c>
      <c r="E10" s="123" t="s">
        <v>196</v>
      </c>
      <c r="F10" s="123" t="s">
        <v>198</v>
      </c>
      <c r="G10" s="126">
        <v>2500000</v>
      </c>
    </row>
    <row r="11" spans="1:7" ht="23.25">
      <c r="A11" s="124"/>
      <c r="B11" s="124" t="s">
        <v>192</v>
      </c>
      <c r="C11" s="124" t="s">
        <v>194</v>
      </c>
      <c r="D11" s="124"/>
      <c r="E11" s="124" t="s">
        <v>197</v>
      </c>
      <c r="F11" s="124"/>
      <c r="G11" s="124"/>
    </row>
    <row r="12" spans="1:7" ht="23.25">
      <c r="A12" s="125"/>
      <c r="B12" s="125"/>
      <c r="C12" s="125" t="s">
        <v>195</v>
      </c>
      <c r="D12" s="125"/>
      <c r="E12" s="125"/>
      <c r="F12" s="125"/>
      <c r="G12" s="125"/>
    </row>
    <row r="13" spans="1:7" ht="23.25">
      <c r="A13" s="123" t="s">
        <v>84</v>
      </c>
      <c r="B13" s="123" t="s">
        <v>199</v>
      </c>
      <c r="C13" s="123" t="s">
        <v>89</v>
      </c>
      <c r="D13" s="123" t="s">
        <v>202</v>
      </c>
      <c r="E13" s="123" t="s">
        <v>204</v>
      </c>
      <c r="F13" s="123" t="s">
        <v>205</v>
      </c>
      <c r="G13" s="126">
        <v>78300</v>
      </c>
    </row>
    <row r="14" spans="1:7" ht="23.25">
      <c r="A14" s="124"/>
      <c r="B14" s="124" t="s">
        <v>100</v>
      </c>
      <c r="C14" s="124" t="s">
        <v>200</v>
      </c>
      <c r="D14" s="124" t="s">
        <v>203</v>
      </c>
      <c r="E14" s="124" t="s">
        <v>98</v>
      </c>
      <c r="F14" s="124" t="s">
        <v>206</v>
      </c>
      <c r="G14" s="124"/>
    </row>
    <row r="15" spans="1:7" ht="23.25">
      <c r="A15" s="125"/>
      <c r="B15" s="125"/>
      <c r="C15" s="125" t="s">
        <v>201</v>
      </c>
      <c r="D15" s="125"/>
      <c r="E15" s="125"/>
      <c r="F15" s="125" t="s">
        <v>207</v>
      </c>
      <c r="G15" s="125"/>
    </row>
    <row r="16" spans="1:7" ht="23.25">
      <c r="A16" s="299" t="s">
        <v>43</v>
      </c>
      <c r="B16" s="356"/>
      <c r="C16" s="356"/>
      <c r="D16" s="356"/>
      <c r="E16" s="356"/>
      <c r="F16" s="300"/>
      <c r="G16" s="112">
        <v>2878300</v>
      </c>
    </row>
    <row r="17" ht="15.75" customHeight="1"/>
    <row r="18" ht="23.25">
      <c r="A18" s="26" t="s">
        <v>6</v>
      </c>
    </row>
    <row r="19" spans="1:7" ht="23.25">
      <c r="A19" s="111" t="s">
        <v>77</v>
      </c>
      <c r="B19" s="111" t="s">
        <v>79</v>
      </c>
      <c r="C19" s="111" t="s">
        <v>80</v>
      </c>
      <c r="D19" s="111" t="s">
        <v>81</v>
      </c>
      <c r="E19" s="111" t="s">
        <v>82</v>
      </c>
      <c r="F19" s="111" t="s">
        <v>83</v>
      </c>
      <c r="G19" s="111" t="s">
        <v>47</v>
      </c>
    </row>
    <row r="20" spans="1:7" ht="23.25">
      <c r="A20" s="123" t="s">
        <v>84</v>
      </c>
      <c r="B20" s="123" t="s">
        <v>93</v>
      </c>
      <c r="C20" s="123" t="s">
        <v>208</v>
      </c>
      <c r="D20" s="123" t="s">
        <v>94</v>
      </c>
      <c r="E20" s="123" t="s">
        <v>95</v>
      </c>
      <c r="F20" s="123"/>
      <c r="G20" s="126">
        <v>213073.56</v>
      </c>
    </row>
    <row r="21" spans="1:7" ht="23.25">
      <c r="A21" s="125"/>
      <c r="B21" s="125"/>
      <c r="C21" s="125" t="s">
        <v>209</v>
      </c>
      <c r="D21" s="125"/>
      <c r="E21" s="125"/>
      <c r="F21" s="125"/>
      <c r="G21" s="125"/>
    </row>
    <row r="22" spans="1:7" ht="23.25">
      <c r="A22" s="299" t="s">
        <v>43</v>
      </c>
      <c r="B22" s="356"/>
      <c r="C22" s="356"/>
      <c r="D22" s="356"/>
      <c r="E22" s="356"/>
      <c r="F22" s="300"/>
      <c r="G22" s="112">
        <v>213073.56</v>
      </c>
    </row>
  </sheetData>
  <sheetProtection/>
  <mergeCells count="5">
    <mergeCell ref="A1:G1"/>
    <mergeCell ref="A2:G2"/>
    <mergeCell ref="A3:G3"/>
    <mergeCell ref="A16:F16"/>
    <mergeCell ref="A22:F22"/>
  </mergeCells>
  <printOptions/>
  <pageMargins left="0.56" right="0.19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2021-02-19T02:29:42Z</dcterms:created>
  <dcterms:modified xsi:type="dcterms:W3CDTF">2021-05-11T03:53:52Z</dcterms:modified>
  <cp:category/>
  <cp:version/>
  <cp:contentType/>
  <cp:contentStatus/>
</cp:coreProperties>
</file>